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milat\Documents\FINANCIJSKI PLAN\Financijski plan 2021-2023\Rebalans\Rebalans 12-2021\"/>
    </mc:Choice>
  </mc:AlternateContent>
  <bookViews>
    <workbookView xWindow="0" yWindow="0" windowWidth="23040" windowHeight="9195"/>
  </bookViews>
  <sheets>
    <sheet name="List1 (2)" sheetId="11" r:id="rId1"/>
    <sheet name="List1" sheetId="1" r:id="rId2"/>
    <sheet name="Sheet3" sheetId="12" r:id="rId3"/>
  </sheets>
  <definedNames>
    <definedName name="_xlnm.Print_Area" localSheetId="1">List1!$A$1:$CM$151</definedName>
    <definedName name="_xlnm.Print_Area" localSheetId="0">'List1 (2)'!$A$1:$CB$190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13" i="1" l="1"/>
  <c r="CO15" i="1"/>
  <c r="CO16" i="1"/>
  <c r="CO18" i="1"/>
  <c r="CO19" i="1" s="1"/>
  <c r="CO77" i="1" s="1"/>
  <c r="CO98" i="1" s="1"/>
  <c r="CO24" i="1"/>
  <c r="CO31" i="1"/>
  <c r="CO41" i="1"/>
  <c r="CO51" i="1" s="1"/>
  <c r="CO43" i="1"/>
  <c r="CO50" i="1"/>
  <c r="CO53" i="1"/>
  <c r="CO58" i="1" s="1"/>
  <c r="CO57" i="1"/>
  <c r="CO60" i="1"/>
  <c r="CO61" i="1"/>
  <c r="CO63" i="1"/>
  <c r="CO66" i="1" s="1"/>
  <c r="CO65" i="1"/>
  <c r="CO68" i="1"/>
  <c r="CO69" i="1" s="1"/>
  <c r="CO73" i="1"/>
  <c r="CO75" i="1"/>
  <c r="CO76" i="1"/>
  <c r="CO79" i="1"/>
  <c r="CO80" i="1"/>
  <c r="CO82" i="1"/>
  <c r="CO96" i="1" s="1"/>
  <c r="CO97" i="1" s="1"/>
  <c r="CO89" i="1"/>
  <c r="CO91" i="1"/>
  <c r="CO93" i="1"/>
  <c r="CO95" i="1"/>
  <c r="CO101" i="1"/>
  <c r="CO104" i="1"/>
  <c r="CO107" i="1"/>
  <c r="CO110" i="1"/>
  <c r="CO113" i="1"/>
  <c r="CO114" i="1"/>
  <c r="CO117" i="1"/>
  <c r="CO118" i="1" s="1"/>
  <c r="CO120" i="1"/>
  <c r="CO121" i="1"/>
  <c r="CO124" i="1"/>
  <c r="CO126" i="1"/>
  <c r="CO127" i="1"/>
  <c r="CO129" i="1"/>
  <c r="CO130" i="1" s="1"/>
  <c r="CO132" i="1"/>
  <c r="CO133" i="1"/>
  <c r="CO136" i="1"/>
  <c r="CO137" i="1"/>
  <c r="CO138" i="1"/>
  <c r="CO140" i="1"/>
  <c r="CO141" i="1" s="1"/>
  <c r="CO145" i="1" s="1"/>
  <c r="CO143" i="1"/>
  <c r="CO144" i="1"/>
  <c r="CO134" i="1" l="1"/>
  <c r="CO146" i="1" s="1"/>
  <c r="CO148" i="1" s="1"/>
  <c r="CO151" i="1" s="1"/>
  <c r="BP151" i="1"/>
  <c r="CL13" i="1"/>
  <c r="CJ13" i="1"/>
  <c r="CH13" i="1"/>
  <c r="CG13" i="1"/>
  <c r="CF13" i="1"/>
  <c r="CE13" i="1"/>
  <c r="CD13" i="1"/>
  <c r="CC13" i="1"/>
  <c r="CA13" i="1"/>
  <c r="BZ13" i="1"/>
  <c r="BY13" i="1"/>
  <c r="BV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K13" i="1"/>
  <c r="J13" i="1"/>
  <c r="I13" i="1"/>
  <c r="H13" i="1"/>
  <c r="CL15" i="1"/>
  <c r="CJ15" i="1"/>
  <c r="CH15" i="1"/>
  <c r="CG15" i="1"/>
  <c r="CF15" i="1"/>
  <c r="CE15" i="1"/>
  <c r="CD15" i="1"/>
  <c r="CC15" i="1"/>
  <c r="CA15" i="1"/>
  <c r="BZ15" i="1"/>
  <c r="BY15" i="1"/>
  <c r="BX15" i="1"/>
  <c r="BV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M15" i="1"/>
  <c r="K15" i="1"/>
  <c r="J15" i="1"/>
  <c r="I15" i="1"/>
  <c r="H15" i="1"/>
  <c r="CL18" i="1"/>
  <c r="CL19" i="1" s="1"/>
  <c r="CJ18" i="1"/>
  <c r="CJ19" i="1" s="1"/>
  <c r="CH18" i="1"/>
  <c r="CG18" i="1"/>
  <c r="CG19" i="1" s="1"/>
  <c r="CF18" i="1"/>
  <c r="CF19" i="1" s="1"/>
  <c r="CE18" i="1"/>
  <c r="CE19" i="1" s="1"/>
  <c r="CD18" i="1"/>
  <c r="CC18" i="1"/>
  <c r="CC19" i="1" s="1"/>
  <c r="CA18" i="1"/>
  <c r="CA19" i="1" s="1"/>
  <c r="BZ18" i="1"/>
  <c r="BY18" i="1"/>
  <c r="BX18" i="1"/>
  <c r="BV18" i="1"/>
  <c r="BV19" i="1" s="1"/>
  <c r="BT18" i="1"/>
  <c r="BT19" i="1" s="1"/>
  <c r="BS18" i="1"/>
  <c r="BR18" i="1"/>
  <c r="BQ18" i="1"/>
  <c r="BQ19" i="1" s="1"/>
  <c r="BP18" i="1"/>
  <c r="BP19" i="1" s="1"/>
  <c r="BO18" i="1"/>
  <c r="BN18" i="1"/>
  <c r="BM18" i="1"/>
  <c r="BM19" i="1" s="1"/>
  <c r="BL18" i="1"/>
  <c r="BL19" i="1" s="1"/>
  <c r="BK18" i="1"/>
  <c r="BJ18" i="1"/>
  <c r="BI18" i="1"/>
  <c r="BI19" i="1" s="1"/>
  <c r="BH18" i="1"/>
  <c r="BH19" i="1" s="1"/>
  <c r="BG18" i="1"/>
  <c r="BF18" i="1"/>
  <c r="BD18" i="1"/>
  <c r="BD19" i="1" s="1"/>
  <c r="BC18" i="1"/>
  <c r="BC19" i="1" s="1"/>
  <c r="AZ18" i="1"/>
  <c r="AZ19" i="1" s="1"/>
  <c r="AX18" i="1"/>
  <c r="AW18" i="1"/>
  <c r="AW19" i="1" s="1"/>
  <c r="AV18" i="1"/>
  <c r="AV19" i="1" s="1"/>
  <c r="AU18" i="1"/>
  <c r="AU19" i="1" s="1"/>
  <c r="AT18" i="1"/>
  <c r="AS18" i="1"/>
  <c r="AS19" i="1" s="1"/>
  <c r="AR18" i="1"/>
  <c r="AR19" i="1" s="1"/>
  <c r="AQ18" i="1"/>
  <c r="AQ19" i="1" s="1"/>
  <c r="AO18" i="1"/>
  <c r="AN18" i="1"/>
  <c r="AN19" i="1" s="1"/>
  <c r="AM18" i="1"/>
  <c r="AM19" i="1" s="1"/>
  <c r="AK18" i="1"/>
  <c r="AJ18" i="1"/>
  <c r="AJ19" i="1" s="1"/>
  <c r="AI18" i="1"/>
  <c r="AI19" i="1" s="1"/>
  <c r="AH18" i="1"/>
  <c r="AH19" i="1" s="1"/>
  <c r="AG18" i="1"/>
  <c r="AF18" i="1"/>
  <c r="AF19" i="1" s="1"/>
  <c r="AE18" i="1"/>
  <c r="AE19" i="1" s="1"/>
  <c r="AD18" i="1"/>
  <c r="AD19" i="1" s="1"/>
  <c r="AA18" i="1"/>
  <c r="AA19" i="1" s="1"/>
  <c r="Z18" i="1"/>
  <c r="Z19" i="1" s="1"/>
  <c r="Y18" i="1"/>
  <c r="Y19" i="1" s="1"/>
  <c r="X18" i="1"/>
  <c r="X19" i="1" s="1"/>
  <c r="W18" i="1"/>
  <c r="W19" i="1" s="1"/>
  <c r="V18" i="1"/>
  <c r="V19" i="1" s="1"/>
  <c r="U18" i="1"/>
  <c r="U19" i="1" s="1"/>
  <c r="T18" i="1"/>
  <c r="T19" i="1" s="1"/>
  <c r="S18" i="1"/>
  <c r="S19" i="1" s="1"/>
  <c r="R18" i="1"/>
  <c r="R19" i="1" s="1"/>
  <c r="Q18" i="1"/>
  <c r="Q19" i="1" s="1"/>
  <c r="P18" i="1"/>
  <c r="P19" i="1" s="1"/>
  <c r="O18" i="1"/>
  <c r="O19" i="1" s="1"/>
  <c r="K18" i="1"/>
  <c r="I18" i="1"/>
  <c r="CL24" i="1"/>
  <c r="CJ24" i="1"/>
  <c r="CH24" i="1"/>
  <c r="CG24" i="1"/>
  <c r="CF24" i="1"/>
  <c r="CE24" i="1"/>
  <c r="CD24" i="1"/>
  <c r="CC24" i="1"/>
  <c r="CA24" i="1"/>
  <c r="BZ24" i="1"/>
  <c r="BY24" i="1"/>
  <c r="BV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K24" i="1"/>
  <c r="J24" i="1"/>
  <c r="I24" i="1"/>
  <c r="H24" i="1"/>
  <c r="CL31" i="1"/>
  <c r="CJ31" i="1"/>
  <c r="CH31" i="1"/>
  <c r="CG31" i="1"/>
  <c r="CF31" i="1"/>
  <c r="CE31" i="1"/>
  <c r="CD31" i="1"/>
  <c r="CC31" i="1"/>
  <c r="CA31" i="1"/>
  <c r="BZ31" i="1"/>
  <c r="BY31" i="1"/>
  <c r="BV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K31" i="1"/>
  <c r="J31" i="1"/>
  <c r="I31" i="1"/>
  <c r="K50" i="1"/>
  <c r="I19" i="1" l="1"/>
  <c r="AO19" i="1"/>
  <c r="AT19" i="1"/>
  <c r="AX19" i="1"/>
  <c r="AG19" i="1"/>
  <c r="AK19" i="1"/>
  <c r="BG19" i="1"/>
  <c r="BK19" i="1"/>
  <c r="BO19" i="1"/>
  <c r="BS19" i="1"/>
  <c r="BY19" i="1"/>
  <c r="CD19" i="1"/>
  <c r="CH19" i="1"/>
  <c r="BF19" i="1"/>
  <c r="BJ19" i="1"/>
  <c r="BN19" i="1"/>
  <c r="BR19" i="1"/>
  <c r="BZ19" i="1"/>
  <c r="K19" i="1"/>
  <c r="CL60" i="1"/>
  <c r="CM60" i="1" s="1"/>
  <c r="CJ60" i="1"/>
  <c r="CJ61" i="1" s="1"/>
  <c r="CK61" i="1" s="1"/>
  <c r="CH60" i="1"/>
  <c r="CH61" i="1" s="1"/>
  <c r="CG60" i="1"/>
  <c r="CG61" i="1" s="1"/>
  <c r="CF60" i="1"/>
  <c r="CF61" i="1" s="1"/>
  <c r="CE60" i="1"/>
  <c r="CE61" i="1" s="1"/>
  <c r="CD60" i="1"/>
  <c r="CD61" i="1" s="1"/>
  <c r="CC60" i="1"/>
  <c r="CA60" i="1"/>
  <c r="CA61" i="1" s="1"/>
  <c r="BZ60" i="1"/>
  <c r="BZ61" i="1" s="1"/>
  <c r="BY60" i="1"/>
  <c r="BY61" i="1" s="1"/>
  <c r="BX60" i="1"/>
  <c r="BX61" i="1" s="1"/>
  <c r="BV60" i="1"/>
  <c r="BV61" i="1" s="1"/>
  <c r="BW61" i="1" s="1"/>
  <c r="BT60" i="1"/>
  <c r="BT61" i="1" s="1"/>
  <c r="BU61" i="1" s="1"/>
  <c r="BS60" i="1"/>
  <c r="BS61" i="1" s="1"/>
  <c r="BR60" i="1"/>
  <c r="BR61" i="1" s="1"/>
  <c r="BQ60" i="1"/>
  <c r="BQ61" i="1" s="1"/>
  <c r="BO60" i="1"/>
  <c r="BO61" i="1" s="1"/>
  <c r="BN60" i="1"/>
  <c r="BN61" i="1" s="1"/>
  <c r="BM60" i="1"/>
  <c r="BM61" i="1" s="1"/>
  <c r="BL60" i="1"/>
  <c r="BL61" i="1" s="1"/>
  <c r="BK60" i="1"/>
  <c r="BK61" i="1" s="1"/>
  <c r="BJ60" i="1"/>
  <c r="BJ61" i="1" s="1"/>
  <c r="BI60" i="1"/>
  <c r="BI61" i="1" s="1"/>
  <c r="BH60" i="1"/>
  <c r="BH61" i="1" s="1"/>
  <c r="BG60" i="1"/>
  <c r="BG61" i="1" s="1"/>
  <c r="BF60" i="1"/>
  <c r="BF61" i="1" s="1"/>
  <c r="BD60" i="1"/>
  <c r="BD61" i="1" s="1"/>
  <c r="BC60" i="1"/>
  <c r="BC61" i="1" s="1"/>
  <c r="BB60" i="1"/>
  <c r="BB61" i="1" s="1"/>
  <c r="BA60" i="1"/>
  <c r="BA61" i="1" s="1"/>
  <c r="AZ60" i="1"/>
  <c r="AZ61" i="1" s="1"/>
  <c r="AY60" i="1"/>
  <c r="AY61" i="1" s="1"/>
  <c r="AX60" i="1"/>
  <c r="AX61" i="1" s="1"/>
  <c r="AW60" i="1"/>
  <c r="AW61" i="1" s="1"/>
  <c r="AV60" i="1"/>
  <c r="AV61" i="1" s="1"/>
  <c r="AU60" i="1"/>
  <c r="AU61" i="1" s="1"/>
  <c r="AT60" i="1"/>
  <c r="AT61" i="1" s="1"/>
  <c r="AS60" i="1"/>
  <c r="AS61" i="1" s="1"/>
  <c r="AR60" i="1"/>
  <c r="AR61" i="1" s="1"/>
  <c r="AQ60" i="1"/>
  <c r="AQ61" i="1" s="1"/>
  <c r="AO60" i="1"/>
  <c r="AO61" i="1" s="1"/>
  <c r="AN60" i="1"/>
  <c r="AN61" i="1" s="1"/>
  <c r="AM60" i="1"/>
  <c r="AM61" i="1" s="1"/>
  <c r="AL60" i="1"/>
  <c r="AL61" i="1" s="1"/>
  <c r="AK60" i="1"/>
  <c r="AK61" i="1" s="1"/>
  <c r="AJ60" i="1"/>
  <c r="AJ61" i="1" s="1"/>
  <c r="AI60" i="1"/>
  <c r="AI61" i="1" s="1"/>
  <c r="AH60" i="1"/>
  <c r="AH61" i="1" s="1"/>
  <c r="AG60" i="1"/>
  <c r="AG61" i="1" s="1"/>
  <c r="AF60" i="1"/>
  <c r="AF61" i="1" s="1"/>
  <c r="AE60" i="1"/>
  <c r="AE61" i="1" s="1"/>
  <c r="AD60" i="1"/>
  <c r="AD61" i="1" s="1"/>
  <c r="AC60" i="1"/>
  <c r="AC61" i="1" s="1"/>
  <c r="AA60" i="1"/>
  <c r="AA61" i="1" s="1"/>
  <c r="Z60" i="1"/>
  <c r="Z61" i="1" s="1"/>
  <c r="Y60" i="1"/>
  <c r="Y61" i="1" s="1"/>
  <c r="X60" i="1"/>
  <c r="X61" i="1" s="1"/>
  <c r="W60" i="1"/>
  <c r="W61" i="1" s="1"/>
  <c r="V60" i="1"/>
  <c r="V61" i="1" s="1"/>
  <c r="U60" i="1"/>
  <c r="U61" i="1" s="1"/>
  <c r="T60" i="1"/>
  <c r="T61" i="1" s="1"/>
  <c r="S60" i="1"/>
  <c r="S61" i="1" s="1"/>
  <c r="R60" i="1"/>
  <c r="R61" i="1" s="1"/>
  <c r="Q60" i="1"/>
  <c r="Q61" i="1" s="1"/>
  <c r="P60" i="1"/>
  <c r="O60" i="1"/>
  <c r="O61" i="1" s="1"/>
  <c r="M60" i="1"/>
  <c r="N60" i="1" s="1"/>
  <c r="K60" i="1"/>
  <c r="K61" i="1" s="1"/>
  <c r="J60" i="1"/>
  <c r="J61" i="1" s="1"/>
  <c r="I60" i="1"/>
  <c r="I61" i="1" s="1"/>
  <c r="H60" i="1"/>
  <c r="H61" i="1" s="1"/>
  <c r="D60" i="1"/>
  <c r="D61" i="1" s="1"/>
  <c r="CM59" i="1"/>
  <c r="CK59" i="1"/>
  <c r="CI59" i="1"/>
  <c r="CB59" i="1"/>
  <c r="BW59" i="1"/>
  <c r="BU59" i="1"/>
  <c r="BE59" i="1"/>
  <c r="BE60" i="1" s="1"/>
  <c r="AP59" i="1"/>
  <c r="AP60" i="1" s="1"/>
  <c r="AB59" i="1"/>
  <c r="N59" i="1"/>
  <c r="L59" i="1"/>
  <c r="E59" i="1"/>
  <c r="E60" i="1" s="1"/>
  <c r="E61" i="1" s="1"/>
  <c r="G59" i="1" l="1"/>
  <c r="F59" i="1" s="1"/>
  <c r="F60" i="1" s="1"/>
  <c r="F61" i="1" s="1"/>
  <c r="BU60" i="1"/>
  <c r="L60" i="1"/>
  <c r="BW60" i="1"/>
  <c r="CK60" i="1"/>
  <c r="AB60" i="1"/>
  <c r="CI60" i="1"/>
  <c r="CB61" i="1"/>
  <c r="L61" i="1"/>
  <c r="P61" i="1"/>
  <c r="AB61" i="1" s="1"/>
  <c r="CC61" i="1"/>
  <c r="CI61" i="1" s="1"/>
  <c r="M61" i="1"/>
  <c r="N61" i="1" s="1"/>
  <c r="CL61" i="1"/>
  <c r="CM61" i="1" s="1"/>
  <c r="CB60" i="1"/>
  <c r="G60" i="1" l="1"/>
  <c r="AL16" i="1" l="1"/>
  <c r="AL18" i="1" s="1"/>
  <c r="AL19" i="1" s="1"/>
  <c r="AL143" i="1"/>
  <c r="AL144" i="1" s="1"/>
  <c r="AL140" i="1"/>
  <c r="AL141" i="1" s="1"/>
  <c r="AL145" i="1" s="1"/>
  <c r="AL136" i="1"/>
  <c r="AL137" i="1" s="1"/>
  <c r="AL138" i="1" s="1"/>
  <c r="AL132" i="1"/>
  <c r="AL133" i="1" s="1"/>
  <c r="AL129" i="1"/>
  <c r="AL130" i="1" s="1"/>
  <c r="AL127" i="1"/>
  <c r="AL126" i="1"/>
  <c r="AL124" i="1"/>
  <c r="AL120" i="1"/>
  <c r="AL121" i="1" s="1"/>
  <c r="AL117" i="1"/>
  <c r="AL118" i="1" s="1"/>
  <c r="AL113" i="1"/>
  <c r="AL110" i="1"/>
  <c r="AL107" i="1"/>
  <c r="AL104" i="1"/>
  <c r="AL101" i="1"/>
  <c r="AL95" i="1"/>
  <c r="AL93" i="1"/>
  <c r="AL91" i="1"/>
  <c r="AL89" i="1"/>
  <c r="AL82" i="1"/>
  <c r="AL79" i="1"/>
  <c r="AL80" i="1" s="1"/>
  <c r="AL75" i="1"/>
  <c r="AL73" i="1"/>
  <c r="AL68" i="1"/>
  <c r="AL69" i="1" s="1"/>
  <c r="AL65" i="1"/>
  <c r="AL63" i="1"/>
  <c r="AL66" i="1" s="1"/>
  <c r="AL57" i="1"/>
  <c r="AL58" i="1" s="1"/>
  <c r="AL53" i="1"/>
  <c r="AL50" i="1"/>
  <c r="AL43" i="1"/>
  <c r="AL41" i="1"/>
  <c r="AC16" i="1"/>
  <c r="AC18" i="1" s="1"/>
  <c r="AC19" i="1" s="1"/>
  <c r="BX87" i="1"/>
  <c r="BX86" i="1"/>
  <c r="BX85" i="1"/>
  <c r="M87" i="1"/>
  <c r="M86" i="1"/>
  <c r="M85" i="1"/>
  <c r="M94" i="1"/>
  <c r="M88" i="1"/>
  <c r="M84" i="1"/>
  <c r="M83" i="1"/>
  <c r="M81" i="1"/>
  <c r="M49" i="1"/>
  <c r="M48" i="1"/>
  <c r="M47" i="1"/>
  <c r="M46" i="1"/>
  <c r="M45" i="1"/>
  <c r="M44" i="1"/>
  <c r="M40" i="1"/>
  <c r="M39" i="1"/>
  <c r="M38" i="1"/>
  <c r="M37" i="1"/>
  <c r="M36" i="1"/>
  <c r="M35" i="1"/>
  <c r="M34" i="1"/>
  <c r="M33" i="1"/>
  <c r="M32" i="1"/>
  <c r="M30" i="1"/>
  <c r="M29" i="1"/>
  <c r="M28" i="1"/>
  <c r="M27" i="1"/>
  <c r="M26" i="1"/>
  <c r="M25" i="1"/>
  <c r="M23" i="1"/>
  <c r="M22" i="1"/>
  <c r="M21" i="1"/>
  <c r="M20" i="1"/>
  <c r="M9" i="1"/>
  <c r="M13" i="1" s="1"/>
  <c r="BX94" i="1"/>
  <c r="BX83" i="1"/>
  <c r="BX81" i="1"/>
  <c r="BX45" i="1"/>
  <c r="BX50" i="1" s="1"/>
  <c r="BX38" i="1"/>
  <c r="BX34" i="1"/>
  <c r="BX25" i="1"/>
  <c r="BX31" i="1" s="1"/>
  <c r="BX21" i="1"/>
  <c r="BX24" i="1" s="1"/>
  <c r="BX9" i="1"/>
  <c r="BX13" i="1" s="1"/>
  <c r="BX19" i="1" s="1"/>
  <c r="BI143" i="1"/>
  <c r="BI144" i="1" s="1"/>
  <c r="BI140" i="1"/>
  <c r="BI141" i="1" s="1"/>
  <c r="BI145" i="1" s="1"/>
  <c r="BI136" i="1"/>
  <c r="BI137" i="1" s="1"/>
  <c r="BI138" i="1" s="1"/>
  <c r="BI132" i="1"/>
  <c r="BI133" i="1" s="1"/>
  <c r="BI129" i="1"/>
  <c r="BI130" i="1" s="1"/>
  <c r="BI127" i="1"/>
  <c r="BI126" i="1"/>
  <c r="BI124" i="1"/>
  <c r="BI120" i="1"/>
  <c r="BI121" i="1" s="1"/>
  <c r="BI117" i="1"/>
  <c r="BI118" i="1" s="1"/>
  <c r="BI113" i="1"/>
  <c r="BI110" i="1"/>
  <c r="BI107" i="1"/>
  <c r="BI104" i="1"/>
  <c r="BI101" i="1"/>
  <c r="BI95" i="1"/>
  <c r="BI93" i="1"/>
  <c r="BI91" i="1"/>
  <c r="BI89" i="1"/>
  <c r="BI82" i="1"/>
  <c r="BI79" i="1"/>
  <c r="BI80" i="1" s="1"/>
  <c r="BI75" i="1"/>
  <c r="BI73" i="1"/>
  <c r="BI68" i="1"/>
  <c r="BI69" i="1" s="1"/>
  <c r="BI65" i="1"/>
  <c r="BI63" i="1"/>
  <c r="BI57" i="1"/>
  <c r="BI53" i="1"/>
  <c r="BI50" i="1"/>
  <c r="BI43" i="1"/>
  <c r="BI41" i="1"/>
  <c r="M24" i="1" l="1"/>
  <c r="M31" i="1"/>
  <c r="AL76" i="1"/>
  <c r="M16" i="1"/>
  <c r="M18" i="1" s="1"/>
  <c r="M19" i="1" s="1"/>
  <c r="BI58" i="1"/>
  <c r="AL51" i="1"/>
  <c r="AL77" i="1" s="1"/>
  <c r="AL98" i="1" s="1"/>
  <c r="AL96" i="1"/>
  <c r="BI76" i="1"/>
  <c r="AL114" i="1"/>
  <c r="AL134" i="1" s="1"/>
  <c r="AL146" i="1" s="1"/>
  <c r="M50" i="1"/>
  <c r="AL97" i="1"/>
  <c r="BI66" i="1"/>
  <c r="BI96" i="1"/>
  <c r="BI97" i="1" s="1"/>
  <c r="BI51" i="1"/>
  <c r="BI114" i="1"/>
  <c r="BI134" i="1" s="1"/>
  <c r="BI146" i="1" s="1"/>
  <c r="CL143" i="1"/>
  <c r="CL144" i="1" s="1"/>
  <c r="H143" i="1"/>
  <c r="I143" i="1"/>
  <c r="J143" i="1"/>
  <c r="K143" i="1"/>
  <c r="H144" i="1"/>
  <c r="I144" i="1"/>
  <c r="J144" i="1"/>
  <c r="K144" i="1"/>
  <c r="F143" i="1"/>
  <c r="F144" i="1" s="1"/>
  <c r="D143" i="1"/>
  <c r="D144" i="1" s="1"/>
  <c r="CJ143" i="1"/>
  <c r="CK143" i="1" s="1"/>
  <c r="CH143" i="1"/>
  <c r="CH144" i="1" s="1"/>
  <c r="CG143" i="1"/>
  <c r="CG144" i="1" s="1"/>
  <c r="CF143" i="1"/>
  <c r="CF144" i="1" s="1"/>
  <c r="CE143" i="1"/>
  <c r="CE144" i="1" s="1"/>
  <c r="CD143" i="1"/>
  <c r="CD144" i="1" s="1"/>
  <c r="CC143" i="1"/>
  <c r="CA143" i="1"/>
  <c r="CA144" i="1" s="1"/>
  <c r="BZ143" i="1"/>
  <c r="BZ144" i="1" s="1"/>
  <c r="BY143" i="1"/>
  <c r="BY144" i="1" s="1"/>
  <c r="BX143" i="1"/>
  <c r="BX144" i="1" s="1"/>
  <c r="BV143" i="1"/>
  <c r="BW143" i="1" s="1"/>
  <c r="BT143" i="1"/>
  <c r="BT144" i="1" s="1"/>
  <c r="BS143" i="1"/>
  <c r="BS144" i="1" s="1"/>
  <c r="BR143" i="1"/>
  <c r="BR144" i="1" s="1"/>
  <c r="BQ143" i="1"/>
  <c r="BQ144" i="1" s="1"/>
  <c r="BO143" i="1"/>
  <c r="BO144" i="1" s="1"/>
  <c r="BN143" i="1"/>
  <c r="BN144" i="1" s="1"/>
  <c r="BM143" i="1"/>
  <c r="BM144" i="1" s="1"/>
  <c r="BL143" i="1"/>
  <c r="BL144" i="1" s="1"/>
  <c r="BK143" i="1"/>
  <c r="BK144" i="1" s="1"/>
  <c r="BJ143" i="1"/>
  <c r="BJ144" i="1" s="1"/>
  <c r="BH143" i="1"/>
  <c r="BH144" i="1" s="1"/>
  <c r="BG143" i="1"/>
  <c r="BF143" i="1"/>
  <c r="BF144" i="1" s="1"/>
  <c r="BD143" i="1"/>
  <c r="BD144" i="1" s="1"/>
  <c r="BC143" i="1"/>
  <c r="BC144" i="1" s="1"/>
  <c r="BB143" i="1"/>
  <c r="BB144" i="1" s="1"/>
  <c r="BA143" i="1"/>
  <c r="BA144" i="1" s="1"/>
  <c r="AZ143" i="1"/>
  <c r="AZ144" i="1" s="1"/>
  <c r="AY143" i="1"/>
  <c r="AY144" i="1" s="1"/>
  <c r="AX143" i="1"/>
  <c r="AX144" i="1" s="1"/>
  <c r="AW143" i="1"/>
  <c r="AW144" i="1" s="1"/>
  <c r="AV143" i="1"/>
  <c r="AV144" i="1" s="1"/>
  <c r="AU143" i="1"/>
  <c r="AU144" i="1" s="1"/>
  <c r="AT143" i="1"/>
  <c r="AT144" i="1" s="1"/>
  <c r="AS143" i="1"/>
  <c r="AS144" i="1" s="1"/>
  <c r="AR143" i="1"/>
  <c r="AR144" i="1" s="1"/>
  <c r="AQ143" i="1"/>
  <c r="AO143" i="1"/>
  <c r="AO144" i="1" s="1"/>
  <c r="AN143" i="1"/>
  <c r="AN144" i="1" s="1"/>
  <c r="AM143" i="1"/>
  <c r="AM144" i="1" s="1"/>
  <c r="AK143" i="1"/>
  <c r="AK144" i="1" s="1"/>
  <c r="AJ143" i="1"/>
  <c r="AJ144" i="1" s="1"/>
  <c r="AI143" i="1"/>
  <c r="AI144" i="1" s="1"/>
  <c r="AH143" i="1"/>
  <c r="AH144" i="1" s="1"/>
  <c r="AG143" i="1"/>
  <c r="AG144" i="1" s="1"/>
  <c r="AF143" i="1"/>
  <c r="AF144" i="1" s="1"/>
  <c r="AE143" i="1"/>
  <c r="AE144" i="1" s="1"/>
  <c r="AD143" i="1"/>
  <c r="AD144" i="1" s="1"/>
  <c r="AC143" i="1"/>
  <c r="AA143" i="1"/>
  <c r="AA144" i="1" s="1"/>
  <c r="Z143" i="1"/>
  <c r="Z144" i="1" s="1"/>
  <c r="Y143" i="1"/>
  <c r="Y144" i="1" s="1"/>
  <c r="X143" i="1"/>
  <c r="X144" i="1" s="1"/>
  <c r="W143" i="1"/>
  <c r="W144" i="1" s="1"/>
  <c r="V143" i="1"/>
  <c r="V144" i="1" s="1"/>
  <c r="U143" i="1"/>
  <c r="U144" i="1" s="1"/>
  <c r="T143" i="1"/>
  <c r="T144" i="1" s="1"/>
  <c r="S143" i="1"/>
  <c r="S144" i="1" s="1"/>
  <c r="R143" i="1"/>
  <c r="R144" i="1" s="1"/>
  <c r="Q143" i="1"/>
  <c r="Q144" i="1" s="1"/>
  <c r="P143" i="1"/>
  <c r="P144" i="1" s="1"/>
  <c r="O143" i="1"/>
  <c r="M143" i="1"/>
  <c r="N143" i="1" s="1"/>
  <c r="C143" i="1"/>
  <c r="C144" i="1" s="1"/>
  <c r="CM142" i="1"/>
  <c r="CK142" i="1"/>
  <c r="CI142" i="1"/>
  <c r="CB142" i="1"/>
  <c r="BW142" i="1"/>
  <c r="BU142" i="1"/>
  <c r="BE142" i="1"/>
  <c r="AP142" i="1"/>
  <c r="AB142" i="1"/>
  <c r="N142" i="1"/>
  <c r="L142" i="1"/>
  <c r="E142" i="1"/>
  <c r="E143" i="1" s="1"/>
  <c r="E144" i="1" s="1"/>
  <c r="AL148" i="1" l="1"/>
  <c r="AL151" i="1" s="1"/>
  <c r="CI143" i="1"/>
  <c r="BI77" i="1"/>
  <c r="BI98" i="1" s="1"/>
  <c r="BI148" i="1" s="1"/>
  <c r="BI151" i="1" s="1"/>
  <c r="CM143" i="1"/>
  <c r="G142" i="1"/>
  <c r="AB143" i="1"/>
  <c r="AP143" i="1"/>
  <c r="BU143" i="1"/>
  <c r="BE143" i="1"/>
  <c r="L144" i="1"/>
  <c r="CB144" i="1"/>
  <c r="CB143" i="1"/>
  <c r="O144" i="1"/>
  <c r="AB144" i="1" s="1"/>
  <c r="AQ144" i="1"/>
  <c r="BE144" i="1" s="1"/>
  <c r="BG144" i="1"/>
  <c r="BU144" i="1" s="1"/>
  <c r="CJ144" i="1"/>
  <c r="CK144" i="1" s="1"/>
  <c r="L143" i="1"/>
  <c r="CC144" i="1"/>
  <c r="CI144" i="1" s="1"/>
  <c r="M144" i="1"/>
  <c r="N144" i="1" s="1"/>
  <c r="AC144" i="1"/>
  <c r="AP144" i="1" s="1"/>
  <c r="BV144" i="1"/>
  <c r="BW144" i="1" s="1"/>
  <c r="CM144" i="1"/>
  <c r="G144" i="1" l="1"/>
  <c r="G143" i="1"/>
  <c r="AT50" i="1"/>
  <c r="AS50" i="1"/>
  <c r="AR50" i="1"/>
  <c r="AQ50" i="1"/>
  <c r="P95" i="1" l="1"/>
  <c r="P93" i="1"/>
  <c r="P91" i="1"/>
  <c r="P89" i="1"/>
  <c r="P82" i="1"/>
  <c r="P79" i="1"/>
  <c r="P80" i="1" s="1"/>
  <c r="P75" i="1"/>
  <c r="P73" i="1"/>
  <c r="P68" i="1"/>
  <c r="P69" i="1" s="1"/>
  <c r="P65" i="1"/>
  <c r="P63" i="1"/>
  <c r="P57" i="1"/>
  <c r="P53" i="1"/>
  <c r="P50" i="1"/>
  <c r="P43" i="1"/>
  <c r="P41" i="1"/>
  <c r="P140" i="1"/>
  <c r="P141" i="1" s="1"/>
  <c r="P145" i="1" s="1"/>
  <c r="P136" i="1"/>
  <c r="P137" i="1" s="1"/>
  <c r="P138" i="1" s="1"/>
  <c r="P132" i="1"/>
  <c r="P133" i="1" s="1"/>
  <c r="P129" i="1"/>
  <c r="P130" i="1" s="1"/>
  <c r="P127" i="1"/>
  <c r="P126" i="1"/>
  <c r="P124" i="1"/>
  <c r="P120" i="1"/>
  <c r="P121" i="1" s="1"/>
  <c r="P117" i="1"/>
  <c r="P118" i="1" s="1"/>
  <c r="P113" i="1"/>
  <c r="P110" i="1"/>
  <c r="P107" i="1"/>
  <c r="P104" i="1"/>
  <c r="P101" i="1"/>
  <c r="J17" i="1"/>
  <c r="J16" i="1"/>
  <c r="J18" i="1" s="1"/>
  <c r="J19" i="1" s="1"/>
  <c r="J140" i="1"/>
  <c r="J141" i="1" s="1"/>
  <c r="J145" i="1" s="1"/>
  <c r="J136" i="1"/>
  <c r="J137" i="1" s="1"/>
  <c r="J138" i="1" s="1"/>
  <c r="J132" i="1"/>
  <c r="J133" i="1" s="1"/>
  <c r="J129" i="1"/>
  <c r="J130" i="1" s="1"/>
  <c r="J127" i="1"/>
  <c r="J126" i="1"/>
  <c r="J124" i="1"/>
  <c r="J120" i="1"/>
  <c r="J121" i="1" s="1"/>
  <c r="J117" i="1"/>
  <c r="J118" i="1" s="1"/>
  <c r="J113" i="1"/>
  <c r="J110" i="1"/>
  <c r="J107" i="1"/>
  <c r="J104" i="1"/>
  <c r="J101" i="1"/>
  <c r="J95" i="1"/>
  <c r="J93" i="1"/>
  <c r="J91" i="1"/>
  <c r="J89" i="1"/>
  <c r="J82" i="1"/>
  <c r="J79" i="1"/>
  <c r="J80" i="1" s="1"/>
  <c r="J75" i="1"/>
  <c r="J73" i="1"/>
  <c r="J68" i="1"/>
  <c r="J69" i="1" s="1"/>
  <c r="J65" i="1"/>
  <c r="J63" i="1"/>
  <c r="J57" i="1"/>
  <c r="J53" i="1"/>
  <c r="J50" i="1"/>
  <c r="J43" i="1"/>
  <c r="J41" i="1"/>
  <c r="E139" i="1"/>
  <c r="E140" i="1" s="1"/>
  <c r="E141" i="1" s="1"/>
  <c r="E145" i="1" s="1"/>
  <c r="E131" i="1"/>
  <c r="E132" i="1" s="1"/>
  <c r="E133" i="1" s="1"/>
  <c r="E129" i="1"/>
  <c r="E130" i="1" s="1"/>
  <c r="E109" i="1"/>
  <c r="E108" i="1"/>
  <c r="E106" i="1"/>
  <c r="E107" i="1" s="1"/>
  <c r="E103" i="1"/>
  <c r="E104" i="1" s="1"/>
  <c r="E100" i="1"/>
  <c r="E101" i="1" s="1"/>
  <c r="E95" i="1"/>
  <c r="E90" i="1"/>
  <c r="E91" i="1" s="1"/>
  <c r="E88" i="1"/>
  <c r="E89" i="1" s="1"/>
  <c r="E71" i="1"/>
  <c r="E73" i="1" s="1"/>
  <c r="E67" i="1"/>
  <c r="E68" i="1" s="1"/>
  <c r="E69" i="1" s="1"/>
  <c r="E65" i="1"/>
  <c r="E50" i="1"/>
  <c r="E41" i="1"/>
  <c r="E31" i="1"/>
  <c r="E136" i="1"/>
  <c r="E137" i="1" s="1"/>
  <c r="E138" i="1" s="1"/>
  <c r="E127" i="1"/>
  <c r="E126" i="1"/>
  <c r="E124" i="1"/>
  <c r="E120" i="1"/>
  <c r="E121" i="1" s="1"/>
  <c r="E117" i="1"/>
  <c r="E118" i="1" s="1"/>
  <c r="E113" i="1"/>
  <c r="E93" i="1"/>
  <c r="E82" i="1"/>
  <c r="E79" i="1"/>
  <c r="E80" i="1" s="1"/>
  <c r="E75" i="1"/>
  <c r="E63" i="1"/>
  <c r="E57" i="1"/>
  <c r="E53" i="1"/>
  <c r="E43" i="1"/>
  <c r="E24" i="1"/>
  <c r="E15" i="1"/>
  <c r="D50" i="1"/>
  <c r="C50" i="1"/>
  <c r="D43" i="1"/>
  <c r="C43" i="1"/>
  <c r="D41" i="1"/>
  <c r="C41" i="1"/>
  <c r="D31" i="1"/>
  <c r="C31" i="1"/>
  <c r="D24" i="1"/>
  <c r="C24" i="1"/>
  <c r="D18" i="1"/>
  <c r="C18" i="1"/>
  <c r="D15" i="1"/>
  <c r="C15" i="1"/>
  <c r="C13" i="1"/>
  <c r="D140" i="1"/>
  <c r="D141" i="1" s="1"/>
  <c r="D145" i="1" s="1"/>
  <c r="C140" i="1"/>
  <c r="C141" i="1" s="1"/>
  <c r="C145" i="1" s="1"/>
  <c r="D136" i="1"/>
  <c r="D137" i="1" s="1"/>
  <c r="D138" i="1" s="1"/>
  <c r="C136" i="1"/>
  <c r="C137" i="1" s="1"/>
  <c r="C138" i="1" s="1"/>
  <c r="D132" i="1"/>
  <c r="D133" i="1" s="1"/>
  <c r="C132" i="1"/>
  <c r="C133" i="1" s="1"/>
  <c r="D129" i="1"/>
  <c r="D130" i="1" s="1"/>
  <c r="C129" i="1"/>
  <c r="C130" i="1" s="1"/>
  <c r="D127" i="1"/>
  <c r="C127" i="1"/>
  <c r="D126" i="1"/>
  <c r="C126" i="1"/>
  <c r="D124" i="1"/>
  <c r="C124" i="1"/>
  <c r="D120" i="1"/>
  <c r="D121" i="1" s="1"/>
  <c r="C120" i="1"/>
  <c r="C121" i="1" s="1"/>
  <c r="D117" i="1"/>
  <c r="D118" i="1" s="1"/>
  <c r="C117" i="1"/>
  <c r="C118" i="1" s="1"/>
  <c r="D113" i="1"/>
  <c r="C113" i="1"/>
  <c r="D110" i="1"/>
  <c r="C110" i="1"/>
  <c r="D101" i="1"/>
  <c r="C101" i="1"/>
  <c r="D104" i="1"/>
  <c r="C104" i="1"/>
  <c r="D107" i="1"/>
  <c r="C107" i="1"/>
  <c r="D95" i="1"/>
  <c r="D93" i="1"/>
  <c r="D91" i="1"/>
  <c r="D89" i="1"/>
  <c r="D82" i="1"/>
  <c r="D79" i="1"/>
  <c r="D80" i="1" s="1"/>
  <c r="D75" i="1"/>
  <c r="D73" i="1"/>
  <c r="D68" i="1"/>
  <c r="D69" i="1" s="1"/>
  <c r="D65" i="1"/>
  <c r="D63" i="1"/>
  <c r="D57" i="1"/>
  <c r="D53" i="1"/>
  <c r="C51" i="1" l="1"/>
  <c r="E110" i="1"/>
  <c r="E114" i="1" s="1"/>
  <c r="E134" i="1" s="1"/>
  <c r="E146" i="1" s="1"/>
  <c r="J76" i="1"/>
  <c r="J66" i="1"/>
  <c r="P66" i="1"/>
  <c r="D66" i="1"/>
  <c r="P76" i="1"/>
  <c r="C114" i="1"/>
  <c r="C134" i="1" s="1"/>
  <c r="C146" i="1" s="1"/>
  <c r="C148" i="1" s="1"/>
  <c r="C151" i="1" s="1"/>
  <c r="J114" i="1"/>
  <c r="J134" i="1" s="1"/>
  <c r="J146" i="1" s="1"/>
  <c r="C19" i="1"/>
  <c r="P51" i="1"/>
  <c r="J96" i="1"/>
  <c r="J97" i="1" s="1"/>
  <c r="P96" i="1"/>
  <c r="P97" i="1" s="1"/>
  <c r="J51" i="1"/>
  <c r="P114" i="1"/>
  <c r="P134" i="1" s="1"/>
  <c r="P146" i="1" s="1"/>
  <c r="P58" i="1"/>
  <c r="J58" i="1"/>
  <c r="E76" i="1"/>
  <c r="E96" i="1"/>
  <c r="E97" i="1" s="1"/>
  <c r="E66" i="1"/>
  <c r="E58" i="1"/>
  <c r="E51" i="1"/>
  <c r="E13" i="1"/>
  <c r="E16" i="1" s="1"/>
  <c r="D114" i="1"/>
  <c r="D134" i="1" s="1"/>
  <c r="D146" i="1" s="1"/>
  <c r="D96" i="1"/>
  <c r="D97" i="1" s="1"/>
  <c r="D76" i="1"/>
  <c r="D58" i="1"/>
  <c r="D51" i="1"/>
  <c r="D13" i="1"/>
  <c r="D19" i="1" s="1"/>
  <c r="D77" i="1" l="1"/>
  <c r="J77" i="1"/>
  <c r="J98" i="1" s="1"/>
  <c r="J148" i="1" s="1"/>
  <c r="J151" i="1" s="1"/>
  <c r="P77" i="1"/>
  <c r="P98" i="1" s="1"/>
  <c r="P148" i="1" s="1"/>
  <c r="P151" i="1" s="1"/>
  <c r="E18" i="1"/>
  <c r="E19" i="1" s="1"/>
  <c r="D98" i="1"/>
  <c r="D148" i="1" s="1"/>
  <c r="D151" i="1" s="1"/>
  <c r="R140" i="1"/>
  <c r="R141" i="1" s="1"/>
  <c r="R145" i="1" s="1"/>
  <c r="R136" i="1"/>
  <c r="R137" i="1" s="1"/>
  <c r="R138" i="1" s="1"/>
  <c r="R132" i="1"/>
  <c r="R133" i="1" s="1"/>
  <c r="R129" i="1"/>
  <c r="R130" i="1" s="1"/>
  <c r="R127" i="1"/>
  <c r="R126" i="1"/>
  <c r="R124" i="1"/>
  <c r="R120" i="1"/>
  <c r="R121" i="1" s="1"/>
  <c r="R117" i="1"/>
  <c r="R118" i="1" s="1"/>
  <c r="R113" i="1"/>
  <c r="R110" i="1"/>
  <c r="R107" i="1"/>
  <c r="R104" i="1"/>
  <c r="R101" i="1"/>
  <c r="R95" i="1"/>
  <c r="R93" i="1"/>
  <c r="R91" i="1"/>
  <c r="R89" i="1"/>
  <c r="R82" i="1"/>
  <c r="R79" i="1"/>
  <c r="R80" i="1" s="1"/>
  <c r="R75" i="1"/>
  <c r="R73" i="1"/>
  <c r="R68" i="1"/>
  <c r="R69" i="1" s="1"/>
  <c r="R65" i="1"/>
  <c r="R63" i="1"/>
  <c r="R57" i="1"/>
  <c r="R53" i="1"/>
  <c r="R50" i="1"/>
  <c r="R43" i="1"/>
  <c r="R41" i="1"/>
  <c r="Q140" i="1"/>
  <c r="Q141" i="1" s="1"/>
  <c r="Q145" i="1" s="1"/>
  <c r="Q136" i="1"/>
  <c r="Q137" i="1" s="1"/>
  <c r="Q138" i="1" s="1"/>
  <c r="Q132" i="1"/>
  <c r="Q133" i="1" s="1"/>
  <c r="Q129" i="1"/>
  <c r="Q130" i="1" s="1"/>
  <c r="Q127" i="1"/>
  <c r="Q126" i="1"/>
  <c r="Q124" i="1"/>
  <c r="Q120" i="1"/>
  <c r="Q121" i="1" s="1"/>
  <c r="Q117" i="1"/>
  <c r="Q118" i="1" s="1"/>
  <c r="Q113" i="1"/>
  <c r="Q110" i="1"/>
  <c r="Q107" i="1"/>
  <c r="Q104" i="1"/>
  <c r="Q101" i="1"/>
  <c r="Q95" i="1"/>
  <c r="Q93" i="1"/>
  <c r="Q91" i="1"/>
  <c r="Q89" i="1"/>
  <c r="Q82" i="1"/>
  <c r="Q79" i="1"/>
  <c r="Q80" i="1" s="1"/>
  <c r="Q75" i="1"/>
  <c r="Q73" i="1"/>
  <c r="Q68" i="1"/>
  <c r="Q69" i="1" s="1"/>
  <c r="Q65" i="1"/>
  <c r="Q63" i="1"/>
  <c r="Q57" i="1"/>
  <c r="Q53" i="1"/>
  <c r="Q50" i="1"/>
  <c r="Q43" i="1"/>
  <c r="Q41" i="1"/>
  <c r="CG140" i="1"/>
  <c r="CG141" i="1" s="1"/>
  <c r="CG145" i="1" s="1"/>
  <c r="CG136" i="1"/>
  <c r="CG137" i="1" s="1"/>
  <c r="CG138" i="1" s="1"/>
  <c r="CG132" i="1"/>
  <c r="CG133" i="1" s="1"/>
  <c r="CG129" i="1"/>
  <c r="CG130" i="1" s="1"/>
  <c r="CG127" i="1"/>
  <c r="CG126" i="1"/>
  <c r="CG124" i="1"/>
  <c r="CG120" i="1"/>
  <c r="CG121" i="1" s="1"/>
  <c r="CG117" i="1"/>
  <c r="CG118" i="1" s="1"/>
  <c r="CG113" i="1"/>
  <c r="CG110" i="1"/>
  <c r="CG107" i="1"/>
  <c r="CG104" i="1"/>
  <c r="CG101" i="1"/>
  <c r="CG95" i="1"/>
  <c r="CG93" i="1"/>
  <c r="CG91" i="1"/>
  <c r="CG89" i="1"/>
  <c r="CG82" i="1"/>
  <c r="CG79" i="1"/>
  <c r="CG80" i="1" s="1"/>
  <c r="CG75" i="1"/>
  <c r="CG73" i="1"/>
  <c r="CG68" i="1"/>
  <c r="CG69" i="1" s="1"/>
  <c r="CG65" i="1"/>
  <c r="CG63" i="1"/>
  <c r="CG57" i="1"/>
  <c r="CG53" i="1"/>
  <c r="CG50" i="1"/>
  <c r="CG43" i="1"/>
  <c r="CG41" i="1"/>
  <c r="AA50" i="1"/>
  <c r="AJ50" i="1"/>
  <c r="AI50" i="1"/>
  <c r="E77" i="1" l="1"/>
  <c r="E98" i="1" s="1"/>
  <c r="E148" i="1" s="1"/>
  <c r="E151" i="1" s="1"/>
  <c r="CG76" i="1"/>
  <c r="R76" i="1"/>
  <c r="R66" i="1"/>
  <c r="R51" i="1"/>
  <c r="CG51" i="1"/>
  <c r="CG66" i="1"/>
  <c r="Q58" i="1"/>
  <c r="R58" i="1"/>
  <c r="R114" i="1"/>
  <c r="R134" i="1" s="1"/>
  <c r="R146" i="1" s="1"/>
  <c r="Q51" i="1"/>
  <c r="CG58" i="1"/>
  <c r="Q66" i="1"/>
  <c r="CG114" i="1"/>
  <c r="CG134" i="1" s="1"/>
  <c r="CG146" i="1" s="1"/>
  <c r="CG96" i="1"/>
  <c r="CG97" i="1" s="1"/>
  <c r="Q76" i="1"/>
  <c r="Q96" i="1"/>
  <c r="Q97" i="1" s="1"/>
  <c r="Q114" i="1"/>
  <c r="Q134" i="1" s="1"/>
  <c r="Q146" i="1" s="1"/>
  <c r="R96" i="1"/>
  <c r="R97" i="1" s="1"/>
  <c r="CG77" i="1" l="1"/>
  <c r="CG98" i="1" s="1"/>
  <c r="CG148" i="1" s="1"/>
  <c r="CG151" i="1" s="1"/>
  <c r="Q77" i="1"/>
  <c r="Q98" i="1" s="1"/>
  <c r="Q148" i="1" s="1"/>
  <c r="Q151" i="1" s="1"/>
  <c r="R77" i="1"/>
  <c r="R98" i="1" s="1"/>
  <c r="R148" i="1" s="1"/>
  <c r="R151" i="1" s="1"/>
  <c r="CL50" i="1" l="1"/>
  <c r="CJ50" i="1"/>
  <c r="CH50" i="1"/>
  <c r="CF50" i="1"/>
  <c r="CE50" i="1"/>
  <c r="CD50" i="1"/>
  <c r="CC50" i="1"/>
  <c r="CA50" i="1"/>
  <c r="BZ50" i="1"/>
  <c r="BY50" i="1"/>
  <c r="BV50" i="1"/>
  <c r="AC50" i="1"/>
  <c r="BT50" i="1"/>
  <c r="BS50" i="1"/>
  <c r="BR50" i="1"/>
  <c r="BQ50" i="1"/>
  <c r="BO50" i="1"/>
  <c r="BN50" i="1"/>
  <c r="BM50" i="1"/>
  <c r="BL50" i="1"/>
  <c r="BJ50" i="1"/>
  <c r="BK50" i="1" s="1"/>
  <c r="BG50" i="1"/>
  <c r="BF50" i="1"/>
  <c r="BD50" i="1"/>
  <c r="BC50" i="1"/>
  <c r="BB50" i="1"/>
  <c r="BA50" i="1"/>
  <c r="AZ50" i="1"/>
  <c r="AY50" i="1"/>
  <c r="AX50" i="1"/>
  <c r="AW50" i="1"/>
  <c r="AV50" i="1"/>
  <c r="AU50" i="1"/>
  <c r="AO50" i="1"/>
  <c r="AN50" i="1"/>
  <c r="AM50" i="1"/>
  <c r="AK50" i="1"/>
  <c r="AH50" i="1"/>
  <c r="AG50" i="1"/>
  <c r="AF50" i="1"/>
  <c r="AE50" i="1"/>
  <c r="AD50" i="1"/>
  <c r="Z50" i="1"/>
  <c r="Y50" i="1"/>
  <c r="X50" i="1"/>
  <c r="W50" i="1"/>
  <c r="V50" i="1"/>
  <c r="U50" i="1"/>
  <c r="T50" i="1"/>
  <c r="S50" i="1"/>
  <c r="O50" i="1"/>
  <c r="I50" i="1"/>
  <c r="H50" i="1"/>
  <c r="BP50" i="1" l="1"/>
  <c r="BP51" i="1" s="1"/>
  <c r="BA140" i="1"/>
  <c r="BA141" i="1" s="1"/>
  <c r="BA145" i="1" s="1"/>
  <c r="BA136" i="1"/>
  <c r="BA137" i="1" s="1"/>
  <c r="BA138" i="1" s="1"/>
  <c r="BA132" i="1"/>
  <c r="BA133" i="1" s="1"/>
  <c r="BA129" i="1"/>
  <c r="BA130" i="1" s="1"/>
  <c r="BA127" i="1"/>
  <c r="BA126" i="1"/>
  <c r="BA124" i="1"/>
  <c r="BA120" i="1"/>
  <c r="BA121" i="1" s="1"/>
  <c r="BA117" i="1"/>
  <c r="BA118" i="1" s="1"/>
  <c r="BA113" i="1"/>
  <c r="BA110" i="1"/>
  <c r="BA107" i="1"/>
  <c r="BA104" i="1"/>
  <c r="BA101" i="1"/>
  <c r="BA95" i="1"/>
  <c r="BA93" i="1"/>
  <c r="BA91" i="1"/>
  <c r="BA89" i="1"/>
  <c r="BA82" i="1"/>
  <c r="BA79" i="1"/>
  <c r="BA80" i="1" s="1"/>
  <c r="BA75" i="1"/>
  <c r="BA73" i="1"/>
  <c r="BA68" i="1"/>
  <c r="BA69" i="1" s="1"/>
  <c r="BA65" i="1"/>
  <c r="BA63" i="1"/>
  <c r="BA57" i="1"/>
  <c r="BA53" i="1"/>
  <c r="BA43" i="1"/>
  <c r="BA41" i="1"/>
  <c r="BA16" i="1"/>
  <c r="BA18" i="1" s="1"/>
  <c r="BA19" i="1" s="1"/>
  <c r="CL95" i="1"/>
  <c r="CJ95" i="1"/>
  <c r="CH95" i="1"/>
  <c r="CF95" i="1"/>
  <c r="CE95" i="1"/>
  <c r="CD95" i="1"/>
  <c r="CC95" i="1"/>
  <c r="CA95" i="1"/>
  <c r="BZ95" i="1"/>
  <c r="BY95" i="1"/>
  <c r="BX95" i="1"/>
  <c r="BV95" i="1"/>
  <c r="BT95" i="1"/>
  <c r="BS95" i="1"/>
  <c r="BR95" i="1"/>
  <c r="BQ95" i="1"/>
  <c r="BP95" i="1"/>
  <c r="BP96" i="1" s="1"/>
  <c r="BO95" i="1"/>
  <c r="BN95" i="1"/>
  <c r="BM95" i="1"/>
  <c r="BL95" i="1"/>
  <c r="BK95" i="1"/>
  <c r="BJ95" i="1"/>
  <c r="BH95" i="1"/>
  <c r="BG95" i="1"/>
  <c r="S95" i="1"/>
  <c r="BF95" i="1"/>
  <c r="BD95" i="1"/>
  <c r="BB95" i="1"/>
  <c r="AZ95" i="1"/>
  <c r="AX95" i="1"/>
  <c r="AV95" i="1"/>
  <c r="AT95" i="1"/>
  <c r="AS95" i="1"/>
  <c r="AR95" i="1"/>
  <c r="AQ95" i="1"/>
  <c r="AO95" i="1"/>
  <c r="AN95" i="1"/>
  <c r="AM95" i="1"/>
  <c r="AK95" i="1"/>
  <c r="AJ95" i="1"/>
  <c r="AI95" i="1"/>
  <c r="AH95" i="1"/>
  <c r="AG95" i="1"/>
  <c r="AF95" i="1"/>
  <c r="AE95" i="1"/>
  <c r="AD95" i="1"/>
  <c r="AC95" i="1"/>
  <c r="AA95" i="1"/>
  <c r="AY95" i="1"/>
  <c r="Z95" i="1"/>
  <c r="AW95" i="1"/>
  <c r="Y95" i="1"/>
  <c r="AU95" i="1"/>
  <c r="X95" i="1"/>
  <c r="W95" i="1"/>
  <c r="BC95" i="1"/>
  <c r="V95" i="1"/>
  <c r="U95" i="1"/>
  <c r="T95" i="1"/>
  <c r="O95" i="1"/>
  <c r="M95" i="1"/>
  <c r="K95" i="1"/>
  <c r="I95" i="1"/>
  <c r="H95" i="1"/>
  <c r="CL79" i="1"/>
  <c r="CL80" i="1" s="1"/>
  <c r="CM80" i="1" s="1"/>
  <c r="CJ79" i="1"/>
  <c r="CJ80" i="1" s="1"/>
  <c r="CH79" i="1"/>
  <c r="CH80" i="1" s="1"/>
  <c r="CF79" i="1"/>
  <c r="CF80" i="1" s="1"/>
  <c r="CE79" i="1"/>
  <c r="CE80" i="1" s="1"/>
  <c r="CD79" i="1"/>
  <c r="CD80" i="1" s="1"/>
  <c r="CC79" i="1"/>
  <c r="CC80" i="1" s="1"/>
  <c r="CA79" i="1"/>
  <c r="CA80" i="1" s="1"/>
  <c r="BZ79" i="1"/>
  <c r="BZ80" i="1" s="1"/>
  <c r="BY79" i="1"/>
  <c r="BY80" i="1" s="1"/>
  <c r="BX79" i="1"/>
  <c r="BV79" i="1"/>
  <c r="BV80" i="1" s="1"/>
  <c r="BW80" i="1" s="1"/>
  <c r="BT79" i="1"/>
  <c r="BT80" i="1" s="1"/>
  <c r="BS79" i="1"/>
  <c r="BS80" i="1" s="1"/>
  <c r="BR79" i="1"/>
  <c r="BR80" i="1" s="1"/>
  <c r="BQ79" i="1"/>
  <c r="BQ80" i="1" s="1"/>
  <c r="BP79" i="1"/>
  <c r="BP80" i="1" s="1"/>
  <c r="BO79" i="1"/>
  <c r="BO80" i="1" s="1"/>
  <c r="BN79" i="1"/>
  <c r="BN80" i="1" s="1"/>
  <c r="BM79" i="1"/>
  <c r="BM80" i="1" s="1"/>
  <c r="BL79" i="1"/>
  <c r="BL80" i="1" s="1"/>
  <c r="BK79" i="1"/>
  <c r="BK80" i="1" s="1"/>
  <c r="BJ79" i="1"/>
  <c r="BJ80" i="1" s="1"/>
  <c r="BH79" i="1"/>
  <c r="BH80" i="1" s="1"/>
  <c r="BG79" i="1"/>
  <c r="BG80" i="1" s="1"/>
  <c r="S79" i="1"/>
  <c r="S80" i="1" s="1"/>
  <c r="BF79" i="1"/>
  <c r="BF80" i="1" s="1"/>
  <c r="BD79" i="1"/>
  <c r="BD80" i="1" s="1"/>
  <c r="BB79" i="1"/>
  <c r="BB80" i="1" s="1"/>
  <c r="AZ79" i="1"/>
  <c r="AZ80" i="1" s="1"/>
  <c r="AX79" i="1"/>
  <c r="AX80" i="1" s="1"/>
  <c r="AV79" i="1"/>
  <c r="AV80" i="1" s="1"/>
  <c r="AT79" i="1"/>
  <c r="AT80" i="1" s="1"/>
  <c r="AS79" i="1"/>
  <c r="AS80" i="1" s="1"/>
  <c r="AR79" i="1"/>
  <c r="AR80" i="1" s="1"/>
  <c r="AQ79" i="1"/>
  <c r="AQ80" i="1" s="1"/>
  <c r="AO79" i="1"/>
  <c r="AO80" i="1" s="1"/>
  <c r="AN79" i="1"/>
  <c r="AN80" i="1" s="1"/>
  <c r="AM79" i="1"/>
  <c r="AM80" i="1" s="1"/>
  <c r="AK79" i="1"/>
  <c r="AK80" i="1" s="1"/>
  <c r="AJ79" i="1"/>
  <c r="AJ80" i="1" s="1"/>
  <c r="AI79" i="1"/>
  <c r="AI80" i="1" s="1"/>
  <c r="AH79" i="1"/>
  <c r="AH80" i="1" s="1"/>
  <c r="AG79" i="1"/>
  <c r="AG80" i="1" s="1"/>
  <c r="AF79" i="1"/>
  <c r="AF80" i="1" s="1"/>
  <c r="AE79" i="1"/>
  <c r="AE80" i="1" s="1"/>
  <c r="AD79" i="1"/>
  <c r="AD80" i="1" s="1"/>
  <c r="AC79" i="1"/>
  <c r="AC80" i="1" s="1"/>
  <c r="AA79" i="1"/>
  <c r="AA80" i="1" s="1"/>
  <c r="AY79" i="1"/>
  <c r="AY80" i="1" s="1"/>
  <c r="Z79" i="1"/>
  <c r="Z80" i="1" s="1"/>
  <c r="AW79" i="1"/>
  <c r="AW80" i="1" s="1"/>
  <c r="Y79" i="1"/>
  <c r="Y80" i="1" s="1"/>
  <c r="AU79" i="1"/>
  <c r="AU80" i="1" s="1"/>
  <c r="X79" i="1"/>
  <c r="X80" i="1" s="1"/>
  <c r="W79" i="1"/>
  <c r="W80" i="1" s="1"/>
  <c r="BC79" i="1"/>
  <c r="BC80" i="1" s="1"/>
  <c r="V79" i="1"/>
  <c r="V80" i="1" s="1"/>
  <c r="U79" i="1"/>
  <c r="U80" i="1" s="1"/>
  <c r="T79" i="1"/>
  <c r="T80" i="1" s="1"/>
  <c r="O79" i="1"/>
  <c r="O80" i="1" s="1"/>
  <c r="M79" i="1"/>
  <c r="M80" i="1" s="1"/>
  <c r="K79" i="1"/>
  <c r="K80" i="1" s="1"/>
  <c r="I79" i="1"/>
  <c r="I80" i="1" s="1"/>
  <c r="H79" i="1"/>
  <c r="H80" i="1" s="1"/>
  <c r="CM78" i="1"/>
  <c r="CK78" i="1"/>
  <c r="CI78" i="1"/>
  <c r="CB78" i="1"/>
  <c r="BW78" i="1"/>
  <c r="BU78" i="1"/>
  <c r="BE78" i="1"/>
  <c r="AP78" i="1"/>
  <c r="AB78" i="1"/>
  <c r="N78" i="1"/>
  <c r="L78" i="1"/>
  <c r="CL57" i="1"/>
  <c r="CJ57" i="1"/>
  <c r="CH57" i="1"/>
  <c r="CF57" i="1"/>
  <c r="CE57" i="1"/>
  <c r="CD57" i="1"/>
  <c r="CC57" i="1"/>
  <c r="CA57" i="1"/>
  <c r="BZ57" i="1"/>
  <c r="BY57" i="1"/>
  <c r="BX57" i="1"/>
  <c r="BV57" i="1"/>
  <c r="BT57" i="1"/>
  <c r="BS57" i="1"/>
  <c r="BR57" i="1"/>
  <c r="BQ57" i="1"/>
  <c r="BP57" i="1"/>
  <c r="BP58" i="1" s="1"/>
  <c r="BO57" i="1"/>
  <c r="BN57" i="1"/>
  <c r="BM57" i="1"/>
  <c r="BL57" i="1"/>
  <c r="BK57" i="1"/>
  <c r="BJ57" i="1"/>
  <c r="BH57" i="1"/>
  <c r="BG57" i="1"/>
  <c r="S57" i="1"/>
  <c r="BF57" i="1"/>
  <c r="BD57" i="1"/>
  <c r="BB57" i="1"/>
  <c r="AZ57" i="1"/>
  <c r="AX57" i="1"/>
  <c r="AV57" i="1"/>
  <c r="AT57" i="1"/>
  <c r="AS57" i="1"/>
  <c r="AR57" i="1"/>
  <c r="AQ57" i="1"/>
  <c r="AO57" i="1"/>
  <c r="AN57" i="1"/>
  <c r="AM57" i="1"/>
  <c r="AK57" i="1"/>
  <c r="AJ57" i="1"/>
  <c r="AI57" i="1"/>
  <c r="AH57" i="1"/>
  <c r="AG57" i="1"/>
  <c r="AF57" i="1"/>
  <c r="AE57" i="1"/>
  <c r="AD57" i="1"/>
  <c r="AC57" i="1"/>
  <c r="AA57" i="1"/>
  <c r="AY57" i="1"/>
  <c r="Z57" i="1"/>
  <c r="AW57" i="1"/>
  <c r="Y57" i="1"/>
  <c r="AU57" i="1"/>
  <c r="X57" i="1"/>
  <c r="W57" i="1"/>
  <c r="BC57" i="1"/>
  <c r="V57" i="1"/>
  <c r="U57" i="1"/>
  <c r="T57" i="1"/>
  <c r="O57" i="1"/>
  <c r="M57" i="1"/>
  <c r="K57" i="1"/>
  <c r="I57" i="1"/>
  <c r="H57" i="1"/>
  <c r="CL73" i="1"/>
  <c r="CM73" i="1" s="1"/>
  <c r="CJ73" i="1"/>
  <c r="CK73" i="1" s="1"/>
  <c r="CH73" i="1"/>
  <c r="CF73" i="1"/>
  <c r="CE73" i="1"/>
  <c r="CD73" i="1"/>
  <c r="CC73" i="1"/>
  <c r="CA73" i="1"/>
  <c r="BZ73" i="1"/>
  <c r="BY73" i="1"/>
  <c r="BX73" i="1"/>
  <c r="BV73" i="1"/>
  <c r="BW73" i="1" s="1"/>
  <c r="BT73" i="1"/>
  <c r="BS73" i="1"/>
  <c r="BR73" i="1"/>
  <c r="BQ73" i="1"/>
  <c r="BP73" i="1"/>
  <c r="BP76" i="1" s="1"/>
  <c r="BO73" i="1"/>
  <c r="BN73" i="1"/>
  <c r="BM73" i="1"/>
  <c r="BL73" i="1"/>
  <c r="BK73" i="1"/>
  <c r="BJ73" i="1"/>
  <c r="BH73" i="1"/>
  <c r="BG73" i="1"/>
  <c r="S73" i="1"/>
  <c r="BF73" i="1"/>
  <c r="BD73" i="1"/>
  <c r="BB73" i="1"/>
  <c r="AZ73" i="1"/>
  <c r="AX73" i="1"/>
  <c r="AV73" i="1"/>
  <c r="AT73" i="1"/>
  <c r="AS73" i="1"/>
  <c r="AR73" i="1"/>
  <c r="AQ73" i="1"/>
  <c r="AO73" i="1"/>
  <c r="AN73" i="1"/>
  <c r="AM73" i="1"/>
  <c r="AK73" i="1"/>
  <c r="AJ73" i="1"/>
  <c r="AI73" i="1"/>
  <c r="AH73" i="1"/>
  <c r="AG73" i="1"/>
  <c r="AF73" i="1"/>
  <c r="AE73" i="1"/>
  <c r="AD73" i="1"/>
  <c r="AC73" i="1"/>
  <c r="AA73" i="1"/>
  <c r="AY73" i="1"/>
  <c r="Z73" i="1"/>
  <c r="AW73" i="1"/>
  <c r="Y73" i="1"/>
  <c r="AU73" i="1"/>
  <c r="X73" i="1"/>
  <c r="W73" i="1"/>
  <c r="BC73" i="1"/>
  <c r="V73" i="1"/>
  <c r="U73" i="1"/>
  <c r="T73" i="1"/>
  <c r="O73" i="1"/>
  <c r="K73" i="1"/>
  <c r="I73" i="1"/>
  <c r="H73" i="1"/>
  <c r="CL75" i="1"/>
  <c r="CM75" i="1" s="1"/>
  <c r="CJ75" i="1"/>
  <c r="CK75" i="1" s="1"/>
  <c r="CH75" i="1"/>
  <c r="CF75" i="1"/>
  <c r="CE75" i="1"/>
  <c r="CD75" i="1"/>
  <c r="CC75" i="1"/>
  <c r="CA75" i="1"/>
  <c r="BZ75" i="1"/>
  <c r="BY75" i="1"/>
  <c r="BX75" i="1"/>
  <c r="BV75" i="1"/>
  <c r="BW75" i="1" s="1"/>
  <c r="BT75" i="1"/>
  <c r="BU75" i="1" s="1"/>
  <c r="BS75" i="1"/>
  <c r="BR75" i="1"/>
  <c r="BQ75" i="1"/>
  <c r="BO75" i="1"/>
  <c r="BN75" i="1"/>
  <c r="BM75" i="1"/>
  <c r="BL75" i="1"/>
  <c r="BK75" i="1"/>
  <c r="BJ75" i="1"/>
  <c r="BH75" i="1"/>
  <c r="BG75" i="1"/>
  <c r="S75" i="1"/>
  <c r="BF75" i="1"/>
  <c r="BD75" i="1"/>
  <c r="BB75" i="1"/>
  <c r="AZ75" i="1"/>
  <c r="AX75" i="1"/>
  <c r="AV75" i="1"/>
  <c r="AT75" i="1"/>
  <c r="AS75" i="1"/>
  <c r="AR75" i="1"/>
  <c r="AQ75" i="1"/>
  <c r="AO75" i="1"/>
  <c r="AN75" i="1"/>
  <c r="AM75" i="1"/>
  <c r="AK75" i="1"/>
  <c r="AJ75" i="1"/>
  <c r="AI75" i="1"/>
  <c r="AH75" i="1"/>
  <c r="AG75" i="1"/>
  <c r="AF75" i="1"/>
  <c r="AE75" i="1"/>
  <c r="AD75" i="1"/>
  <c r="AC75" i="1"/>
  <c r="AA75" i="1"/>
  <c r="AY75" i="1"/>
  <c r="Z75" i="1"/>
  <c r="AW75" i="1"/>
  <c r="Y75" i="1"/>
  <c r="AU75" i="1"/>
  <c r="X75" i="1"/>
  <c r="W75" i="1"/>
  <c r="BC75" i="1"/>
  <c r="V75" i="1"/>
  <c r="U75" i="1"/>
  <c r="T75" i="1"/>
  <c r="O75" i="1"/>
  <c r="M75" i="1"/>
  <c r="K75" i="1"/>
  <c r="I75" i="1"/>
  <c r="H75" i="1"/>
  <c r="CM74" i="1"/>
  <c r="CK74" i="1"/>
  <c r="CI74" i="1"/>
  <c r="CB74" i="1"/>
  <c r="BW74" i="1"/>
  <c r="BU74" i="1"/>
  <c r="BE74" i="1"/>
  <c r="BE75" i="1" s="1"/>
  <c r="AP74" i="1"/>
  <c r="AP75" i="1" s="1"/>
  <c r="AB74" i="1"/>
  <c r="N74" i="1"/>
  <c r="L74" i="1"/>
  <c r="L75" i="1" s="1"/>
  <c r="CM71" i="1"/>
  <c r="CK71" i="1"/>
  <c r="CI71" i="1"/>
  <c r="CB71" i="1"/>
  <c r="BW71" i="1"/>
  <c r="BU71" i="1"/>
  <c r="BE71" i="1"/>
  <c r="AP71" i="1"/>
  <c r="AB71" i="1"/>
  <c r="N71" i="1"/>
  <c r="L71" i="1"/>
  <c r="CL53" i="1"/>
  <c r="CM53" i="1" s="1"/>
  <c r="CJ53" i="1"/>
  <c r="CK53" i="1" s="1"/>
  <c r="CH53" i="1"/>
  <c r="CF53" i="1"/>
  <c r="CE53" i="1"/>
  <c r="CD53" i="1"/>
  <c r="CC53" i="1"/>
  <c r="CA53" i="1"/>
  <c r="BZ53" i="1"/>
  <c r="BY53" i="1"/>
  <c r="BX53" i="1"/>
  <c r="BV53" i="1"/>
  <c r="BT53" i="1"/>
  <c r="BS53" i="1"/>
  <c r="BR53" i="1"/>
  <c r="BQ53" i="1"/>
  <c r="BO53" i="1"/>
  <c r="BN53" i="1"/>
  <c r="BM53" i="1"/>
  <c r="BL53" i="1"/>
  <c r="BK53" i="1"/>
  <c r="BJ53" i="1"/>
  <c r="BH53" i="1"/>
  <c r="BG53" i="1"/>
  <c r="S53" i="1"/>
  <c r="BF53" i="1"/>
  <c r="BD53" i="1"/>
  <c r="BB53" i="1"/>
  <c r="AZ53" i="1"/>
  <c r="AX53" i="1"/>
  <c r="AV53" i="1"/>
  <c r="AT53" i="1"/>
  <c r="AS53" i="1"/>
  <c r="AR53" i="1"/>
  <c r="AQ53" i="1"/>
  <c r="AO53" i="1"/>
  <c r="AN53" i="1"/>
  <c r="AM53" i="1"/>
  <c r="AK53" i="1"/>
  <c r="AJ53" i="1"/>
  <c r="AI53" i="1"/>
  <c r="AH53" i="1"/>
  <c r="AG53" i="1"/>
  <c r="AF53" i="1"/>
  <c r="AE53" i="1"/>
  <c r="AD53" i="1"/>
  <c r="AC53" i="1"/>
  <c r="AA53" i="1"/>
  <c r="AY53" i="1"/>
  <c r="Z53" i="1"/>
  <c r="AW53" i="1"/>
  <c r="Y53" i="1"/>
  <c r="AU53" i="1"/>
  <c r="X53" i="1"/>
  <c r="W53" i="1"/>
  <c r="BC53" i="1"/>
  <c r="V53" i="1"/>
  <c r="U53" i="1"/>
  <c r="T53" i="1"/>
  <c r="O53" i="1"/>
  <c r="M53" i="1"/>
  <c r="N53" i="1" s="1"/>
  <c r="K53" i="1"/>
  <c r="I53" i="1"/>
  <c r="H53" i="1"/>
  <c r="CM54" i="1"/>
  <c r="CK54" i="1"/>
  <c r="CI54" i="1"/>
  <c r="CB54" i="1"/>
  <c r="BW54" i="1"/>
  <c r="BU54" i="1"/>
  <c r="BE54" i="1"/>
  <c r="AP54" i="1"/>
  <c r="AB54" i="1"/>
  <c r="N54" i="1"/>
  <c r="L54" i="1"/>
  <c r="CM11" i="1"/>
  <c r="CK11" i="1"/>
  <c r="CI11" i="1"/>
  <c r="CB11" i="1"/>
  <c r="BW11" i="1"/>
  <c r="BU11" i="1"/>
  <c r="BE11" i="1"/>
  <c r="AP11" i="1"/>
  <c r="AB11" i="1"/>
  <c r="N11" i="1"/>
  <c r="L11" i="1"/>
  <c r="CF140" i="1"/>
  <c r="CF141" i="1" s="1"/>
  <c r="CF145" i="1" s="1"/>
  <c r="CE140" i="1"/>
  <c r="CE141" i="1" s="1"/>
  <c r="CE145" i="1" s="1"/>
  <c r="CD140" i="1"/>
  <c r="CD141" i="1" s="1"/>
  <c r="CD145" i="1" s="1"/>
  <c r="CF136" i="1"/>
  <c r="CF137" i="1" s="1"/>
  <c r="CF138" i="1" s="1"/>
  <c r="CE136" i="1"/>
  <c r="CE137" i="1" s="1"/>
  <c r="CE138" i="1" s="1"/>
  <c r="CD136" i="1"/>
  <c r="CD137" i="1" s="1"/>
  <c r="CD138" i="1" s="1"/>
  <c r="CF132" i="1"/>
  <c r="CF133" i="1" s="1"/>
  <c r="CE132" i="1"/>
  <c r="CE133" i="1" s="1"/>
  <c r="CD132" i="1"/>
  <c r="CD133" i="1" s="1"/>
  <c r="CF129" i="1"/>
  <c r="CF130" i="1" s="1"/>
  <c r="CE129" i="1"/>
  <c r="CE130" i="1" s="1"/>
  <c r="CD129" i="1"/>
  <c r="CD130" i="1" s="1"/>
  <c r="CF127" i="1"/>
  <c r="CE127" i="1"/>
  <c r="CD127" i="1"/>
  <c r="CF126" i="1"/>
  <c r="CE126" i="1"/>
  <c r="CD126" i="1"/>
  <c r="CF124" i="1"/>
  <c r="CE124" i="1"/>
  <c r="CD124" i="1"/>
  <c r="CF120" i="1"/>
  <c r="CF121" i="1" s="1"/>
  <c r="CE120" i="1"/>
  <c r="CE121" i="1" s="1"/>
  <c r="CD120" i="1"/>
  <c r="CD121" i="1" s="1"/>
  <c r="CF117" i="1"/>
  <c r="CF118" i="1" s="1"/>
  <c r="CE117" i="1"/>
  <c r="CE118" i="1" s="1"/>
  <c r="CD117" i="1"/>
  <c r="CD118" i="1" s="1"/>
  <c r="CF113" i="1"/>
  <c r="CE113" i="1"/>
  <c r="CD113" i="1"/>
  <c r="CF110" i="1"/>
  <c r="CE110" i="1"/>
  <c r="CD110" i="1"/>
  <c r="CF107" i="1"/>
  <c r="CE107" i="1"/>
  <c r="CD107" i="1"/>
  <c r="CF104" i="1"/>
  <c r="CE104" i="1"/>
  <c r="CD104" i="1"/>
  <c r="CF101" i="1"/>
  <c r="CE101" i="1"/>
  <c r="CD101" i="1"/>
  <c r="CF93" i="1"/>
  <c r="CE93" i="1"/>
  <c r="CD93" i="1"/>
  <c r="CF91" i="1"/>
  <c r="CE91" i="1"/>
  <c r="CD91" i="1"/>
  <c r="CF89" i="1"/>
  <c r="CE89" i="1"/>
  <c r="CD89" i="1"/>
  <c r="CF82" i="1"/>
  <c r="CE82" i="1"/>
  <c r="CD82" i="1"/>
  <c r="CF68" i="1"/>
  <c r="CF69" i="1" s="1"/>
  <c r="CE68" i="1"/>
  <c r="CE69" i="1" s="1"/>
  <c r="CD68" i="1"/>
  <c r="CD69" i="1" s="1"/>
  <c r="CF65" i="1"/>
  <c r="CE65" i="1"/>
  <c r="CD65" i="1"/>
  <c r="CF63" i="1"/>
  <c r="CE63" i="1"/>
  <c r="CD63" i="1"/>
  <c r="CF43" i="1"/>
  <c r="CE43" i="1"/>
  <c r="CD43" i="1"/>
  <c r="CF41" i="1"/>
  <c r="CE41" i="1"/>
  <c r="CD41" i="1"/>
  <c r="AN140" i="1"/>
  <c r="AN141" i="1" s="1"/>
  <c r="AN145" i="1" s="1"/>
  <c r="AN136" i="1"/>
  <c r="AN137" i="1" s="1"/>
  <c r="AN138" i="1" s="1"/>
  <c r="AN132" i="1"/>
  <c r="AN133" i="1" s="1"/>
  <c r="AN129" i="1"/>
  <c r="AN130" i="1" s="1"/>
  <c r="AN127" i="1"/>
  <c r="AN126" i="1"/>
  <c r="AN124" i="1"/>
  <c r="AN120" i="1"/>
  <c r="AN121" i="1" s="1"/>
  <c r="AN117" i="1"/>
  <c r="AN118" i="1" s="1"/>
  <c r="AN113" i="1"/>
  <c r="AN110" i="1"/>
  <c r="AN107" i="1"/>
  <c r="AN104" i="1"/>
  <c r="AN101" i="1"/>
  <c r="AN93" i="1"/>
  <c r="AN91" i="1"/>
  <c r="AN89" i="1"/>
  <c r="AN82" i="1"/>
  <c r="AN68" i="1"/>
  <c r="AN69" i="1" s="1"/>
  <c r="AN65" i="1"/>
  <c r="AN63" i="1"/>
  <c r="AN43" i="1"/>
  <c r="AN41" i="1"/>
  <c r="BP77" i="1" l="1"/>
  <c r="CF58" i="1"/>
  <c r="BZ76" i="1"/>
  <c r="CE76" i="1"/>
  <c r="CD51" i="1"/>
  <c r="CF51" i="1"/>
  <c r="AN51" i="1"/>
  <c r="CE51" i="1"/>
  <c r="AN76" i="1"/>
  <c r="BF76" i="1"/>
  <c r="BJ76" i="1"/>
  <c r="BN76" i="1"/>
  <c r="BA51" i="1"/>
  <c r="BT76" i="1"/>
  <c r="BW79" i="1"/>
  <c r="BG76" i="1"/>
  <c r="BL76" i="1"/>
  <c r="CA76" i="1"/>
  <c r="AC76" i="1"/>
  <c r="AF76" i="1"/>
  <c r="AJ76" i="1"/>
  <c r="BR76" i="1"/>
  <c r="CC76" i="1"/>
  <c r="CE96" i="1"/>
  <c r="CE97" i="1" s="1"/>
  <c r="X76" i="1"/>
  <c r="AE76" i="1"/>
  <c r="BP97" i="1"/>
  <c r="BS76" i="1"/>
  <c r="BY76" i="1"/>
  <c r="CD76" i="1"/>
  <c r="CE66" i="1"/>
  <c r="BQ76" i="1"/>
  <c r="CJ76" i="1"/>
  <c r="CE58" i="1"/>
  <c r="BK76" i="1"/>
  <c r="BO76" i="1"/>
  <c r="CL76" i="1"/>
  <c r="H76" i="1"/>
  <c r="N79" i="1"/>
  <c r="CD96" i="1"/>
  <c r="CD97" i="1" s="1"/>
  <c r="CF76" i="1"/>
  <c r="CB79" i="1"/>
  <c r="CB73" i="1"/>
  <c r="CH76" i="1"/>
  <c r="CD58" i="1"/>
  <c r="CK79" i="1"/>
  <c r="CF96" i="1"/>
  <c r="CF97" i="1" s="1"/>
  <c r="BA66" i="1"/>
  <c r="O76" i="1"/>
  <c r="AU76" i="1"/>
  <c r="Z76" i="1"/>
  <c r="AD76" i="1"/>
  <c r="AK76" i="1"/>
  <c r="AT76" i="1"/>
  <c r="K76" i="1"/>
  <c r="N75" i="1"/>
  <c r="BA114" i="1"/>
  <c r="BA134" i="1" s="1"/>
  <c r="BA146" i="1" s="1"/>
  <c r="AN58" i="1"/>
  <c r="AR76" i="1"/>
  <c r="AV76" i="1"/>
  <c r="BD76" i="1"/>
  <c r="AB73" i="1"/>
  <c r="BC76" i="1"/>
  <c r="Y76" i="1"/>
  <c r="AY76" i="1"/>
  <c r="AH76" i="1"/>
  <c r="L73" i="1"/>
  <c r="T76" i="1"/>
  <c r="AW76" i="1"/>
  <c r="AA76" i="1"/>
  <c r="BA58" i="1"/>
  <c r="BB76" i="1"/>
  <c r="AP73" i="1"/>
  <c r="U76" i="1"/>
  <c r="AN96" i="1"/>
  <c r="AN97" i="1" s="1"/>
  <c r="AG76" i="1"/>
  <c r="AO76" i="1"/>
  <c r="AZ76" i="1"/>
  <c r="BA76" i="1"/>
  <c r="BA96" i="1"/>
  <c r="BA97" i="1" s="1"/>
  <c r="G11" i="1"/>
  <c r="F11" i="1" s="1"/>
  <c r="AI76" i="1"/>
  <c r="AM76" i="1"/>
  <c r="BH76" i="1"/>
  <c r="BM76" i="1"/>
  <c r="V76" i="1"/>
  <c r="AS76" i="1"/>
  <c r="AX76" i="1"/>
  <c r="W76" i="1"/>
  <c r="BX80" i="1"/>
  <c r="CB80" i="1" s="1"/>
  <c r="BU79" i="1"/>
  <c r="AB79" i="1"/>
  <c r="CI80" i="1"/>
  <c r="L80" i="1"/>
  <c r="AP80" i="1"/>
  <c r="BE80" i="1"/>
  <c r="L79" i="1"/>
  <c r="BE79" i="1"/>
  <c r="CI79" i="1"/>
  <c r="CM79" i="1"/>
  <c r="N80" i="1"/>
  <c r="BU80" i="1"/>
  <c r="CK80" i="1"/>
  <c r="AP79" i="1"/>
  <c r="AB80" i="1"/>
  <c r="G78" i="1"/>
  <c r="F78" i="1" s="1"/>
  <c r="F79" i="1" s="1"/>
  <c r="F80" i="1" s="1"/>
  <c r="G74" i="1"/>
  <c r="F74" i="1" s="1"/>
  <c r="F75" i="1" s="1"/>
  <c r="CI73" i="1"/>
  <c r="BX76" i="1"/>
  <c r="BU73" i="1"/>
  <c r="BE73" i="1"/>
  <c r="S76" i="1"/>
  <c r="I76" i="1"/>
  <c r="AQ76" i="1"/>
  <c r="BV76" i="1"/>
  <c r="BW53" i="1"/>
  <c r="AB75" i="1"/>
  <c r="CB75" i="1"/>
  <c r="AB53" i="1"/>
  <c r="CB53" i="1"/>
  <c r="CI75" i="1"/>
  <c r="CD66" i="1"/>
  <c r="CI53" i="1"/>
  <c r="G71" i="1"/>
  <c r="F71" i="1" s="1"/>
  <c r="CF66" i="1"/>
  <c r="CD114" i="1"/>
  <c r="CD134" i="1" s="1"/>
  <c r="CD146" i="1" s="1"/>
  <c r="CE114" i="1"/>
  <c r="CE134" i="1" s="1"/>
  <c r="CE146" i="1" s="1"/>
  <c r="CF114" i="1"/>
  <c r="CF134" i="1" s="1"/>
  <c r="CF146" i="1" s="1"/>
  <c r="G54" i="1"/>
  <c r="F54" i="1" s="1"/>
  <c r="AN114" i="1"/>
  <c r="AN134" i="1" s="1"/>
  <c r="AN146" i="1" s="1"/>
  <c r="AN66" i="1"/>
  <c r="BA77" i="1" l="1"/>
  <c r="CD77" i="1"/>
  <c r="CD98" i="1" s="1"/>
  <c r="CD148" i="1" s="1"/>
  <c r="CD151" i="1" s="1"/>
  <c r="AN77" i="1"/>
  <c r="AN98" i="1" s="1"/>
  <c r="AN148" i="1" s="1"/>
  <c r="AN151" i="1" s="1"/>
  <c r="CE77" i="1"/>
  <c r="CE98" i="1" s="1"/>
  <c r="CE148" i="1" s="1"/>
  <c r="CE151" i="1" s="1"/>
  <c r="CF77" i="1"/>
  <c r="CF98" i="1" s="1"/>
  <c r="CF148" i="1" s="1"/>
  <c r="CF151" i="1" s="1"/>
  <c r="BA98" i="1"/>
  <c r="BA148" i="1" s="1"/>
  <c r="BA151" i="1" s="1"/>
  <c r="G80" i="1"/>
  <c r="G79" i="1"/>
  <c r="G75" i="1"/>
  <c r="BH140" i="1" l="1"/>
  <c r="BH141" i="1" s="1"/>
  <c r="BH145" i="1" s="1"/>
  <c r="BH136" i="1"/>
  <c r="BH137" i="1" s="1"/>
  <c r="BH138" i="1" s="1"/>
  <c r="BH132" i="1"/>
  <c r="BH133" i="1" s="1"/>
  <c r="BH129" i="1"/>
  <c r="BH130" i="1" s="1"/>
  <c r="BH127" i="1"/>
  <c r="BH126" i="1"/>
  <c r="BH124" i="1"/>
  <c r="BH120" i="1"/>
  <c r="BH121" i="1" s="1"/>
  <c r="BH117" i="1"/>
  <c r="BH118" i="1" s="1"/>
  <c r="BH113" i="1"/>
  <c r="BH110" i="1"/>
  <c r="BH107" i="1"/>
  <c r="BH104" i="1"/>
  <c r="BH101" i="1"/>
  <c r="BH93" i="1"/>
  <c r="BH91" i="1"/>
  <c r="BH89" i="1"/>
  <c r="BH82" i="1"/>
  <c r="BH68" i="1"/>
  <c r="BH69" i="1" s="1"/>
  <c r="BH65" i="1"/>
  <c r="BH63" i="1"/>
  <c r="BH58" i="1"/>
  <c r="BH43" i="1"/>
  <c r="BH41" i="1"/>
  <c r="CM48" i="1"/>
  <c r="CK48" i="1"/>
  <c r="CI48" i="1"/>
  <c r="CB48" i="1"/>
  <c r="BW48" i="1"/>
  <c r="BU48" i="1"/>
  <c r="BE48" i="1"/>
  <c r="AP48" i="1"/>
  <c r="AB48" i="1"/>
  <c r="N48" i="1"/>
  <c r="L48" i="1"/>
  <c r="BH96" i="1" l="1"/>
  <c r="BH97" i="1" s="1"/>
  <c r="G48" i="1"/>
  <c r="F48" i="1" s="1"/>
  <c r="BH66" i="1"/>
  <c r="BH114" i="1"/>
  <c r="BH134" i="1" s="1"/>
  <c r="BH146" i="1" s="1"/>
  <c r="BN140" i="1"/>
  <c r="BN141" i="1" s="1"/>
  <c r="BN145" i="1" s="1"/>
  <c r="BN136" i="1"/>
  <c r="BN137" i="1" s="1"/>
  <c r="BN138" i="1" s="1"/>
  <c r="BN132" i="1"/>
  <c r="BN133" i="1" s="1"/>
  <c r="BN129" i="1"/>
  <c r="BN130" i="1" s="1"/>
  <c r="BN127" i="1"/>
  <c r="BN126" i="1"/>
  <c r="BN124" i="1"/>
  <c r="BN120" i="1"/>
  <c r="BN121" i="1" s="1"/>
  <c r="BN117" i="1"/>
  <c r="BN118" i="1" s="1"/>
  <c r="BN113" i="1"/>
  <c r="BN110" i="1"/>
  <c r="BN107" i="1"/>
  <c r="BN104" i="1"/>
  <c r="BN101" i="1"/>
  <c r="BN93" i="1"/>
  <c r="BN91" i="1"/>
  <c r="BN89" i="1"/>
  <c r="BN82" i="1"/>
  <c r="BN68" i="1"/>
  <c r="BN69" i="1" s="1"/>
  <c r="BN65" i="1"/>
  <c r="BN63" i="1"/>
  <c r="BN58" i="1"/>
  <c r="BN43" i="1"/>
  <c r="BN41" i="1"/>
  <c r="BN51" i="1" l="1"/>
  <c r="BN96" i="1"/>
  <c r="BN97" i="1" s="1"/>
  <c r="BN66" i="1"/>
  <c r="BN114" i="1"/>
  <c r="BN134" i="1" s="1"/>
  <c r="BN146" i="1" s="1"/>
  <c r="BN77" i="1" l="1"/>
  <c r="BN98" i="1" s="1"/>
  <c r="BN148" i="1" s="1"/>
  <c r="BN151" i="1" s="1"/>
  <c r="AY16" i="1"/>
  <c r="AY18" i="1" s="1"/>
  <c r="AY19" i="1" s="1"/>
  <c r="BB16" i="1"/>
  <c r="BB18" i="1" s="1"/>
  <c r="BB19" i="1" s="1"/>
  <c r="K140" i="1" l="1"/>
  <c r="K141" i="1" s="1"/>
  <c r="K145" i="1" s="1"/>
  <c r="I140" i="1"/>
  <c r="I141" i="1" s="1"/>
  <c r="I145" i="1" s="1"/>
  <c r="H140" i="1"/>
  <c r="H141" i="1" s="1"/>
  <c r="H145" i="1" s="1"/>
  <c r="H136" i="1"/>
  <c r="H137" i="1" s="1"/>
  <c r="H138" i="1" s="1"/>
  <c r="N150" i="1"/>
  <c r="N139" i="1"/>
  <c r="N135" i="1"/>
  <c r="N131" i="1"/>
  <c r="N128" i="1"/>
  <c r="N125" i="1"/>
  <c r="N123" i="1"/>
  <c r="N122" i="1"/>
  <c r="N119" i="1"/>
  <c r="N116" i="1"/>
  <c r="N115" i="1"/>
  <c r="N112" i="1"/>
  <c r="N111" i="1"/>
  <c r="N109" i="1"/>
  <c r="N108" i="1"/>
  <c r="N106" i="1"/>
  <c r="N105" i="1"/>
  <c r="N103" i="1"/>
  <c r="N102" i="1"/>
  <c r="N100" i="1"/>
  <c r="N94" i="1"/>
  <c r="N92" i="1"/>
  <c r="N90" i="1"/>
  <c r="N88" i="1"/>
  <c r="N87" i="1"/>
  <c r="N86" i="1"/>
  <c r="N85" i="1"/>
  <c r="N84" i="1"/>
  <c r="N83" i="1"/>
  <c r="N81" i="1"/>
  <c r="N72" i="1"/>
  <c r="N70" i="1"/>
  <c r="N67" i="1"/>
  <c r="N64" i="1"/>
  <c r="N62" i="1"/>
  <c r="N56" i="1"/>
  <c r="N55" i="1"/>
  <c r="N52" i="1"/>
  <c r="N49" i="1"/>
  <c r="N47" i="1"/>
  <c r="N46" i="1"/>
  <c r="N45" i="1"/>
  <c r="N44" i="1"/>
  <c r="N43" i="1"/>
  <c r="N42" i="1"/>
  <c r="N40" i="1"/>
  <c r="N39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31" i="1" s="1"/>
  <c r="N23" i="1"/>
  <c r="N22" i="1"/>
  <c r="N21" i="1"/>
  <c r="N20" i="1"/>
  <c r="N24" i="1" s="1"/>
  <c r="N17" i="1"/>
  <c r="N16" i="1"/>
  <c r="N18" i="1" s="1"/>
  <c r="N14" i="1"/>
  <c r="N15" i="1" s="1"/>
  <c r="N12" i="1"/>
  <c r="N10" i="1"/>
  <c r="N9" i="1"/>
  <c r="N13" i="1" s="1"/>
  <c r="CM150" i="1"/>
  <c r="CM139" i="1"/>
  <c r="CM135" i="1"/>
  <c r="CM131" i="1"/>
  <c r="CM128" i="1"/>
  <c r="CM125" i="1"/>
  <c r="CM123" i="1"/>
  <c r="CM122" i="1"/>
  <c r="CM119" i="1"/>
  <c r="CM116" i="1"/>
  <c r="CM115" i="1"/>
  <c r="CM112" i="1"/>
  <c r="CM111" i="1"/>
  <c r="CM109" i="1"/>
  <c r="CM108" i="1"/>
  <c r="CM106" i="1"/>
  <c r="CM105" i="1"/>
  <c r="CM103" i="1"/>
  <c r="CM102" i="1"/>
  <c r="CM100" i="1"/>
  <c r="CM94" i="1"/>
  <c r="CM92" i="1"/>
  <c r="CM90" i="1"/>
  <c r="CM88" i="1"/>
  <c r="CM87" i="1"/>
  <c r="CM86" i="1"/>
  <c r="CM85" i="1"/>
  <c r="CM84" i="1"/>
  <c r="CM83" i="1"/>
  <c r="CM81" i="1"/>
  <c r="CM72" i="1"/>
  <c r="CM70" i="1"/>
  <c r="CM67" i="1"/>
  <c r="CM64" i="1"/>
  <c r="CM62" i="1"/>
  <c r="CM56" i="1"/>
  <c r="CM55" i="1"/>
  <c r="CM52" i="1"/>
  <c r="CM49" i="1"/>
  <c r="CM47" i="1"/>
  <c r="CM46" i="1"/>
  <c r="CM45" i="1"/>
  <c r="CM44" i="1"/>
  <c r="CM42" i="1"/>
  <c r="CM40" i="1"/>
  <c r="CM39" i="1"/>
  <c r="CM38" i="1"/>
  <c r="CM37" i="1"/>
  <c r="CM36" i="1"/>
  <c r="CM35" i="1"/>
  <c r="CM34" i="1"/>
  <c r="CM33" i="1"/>
  <c r="CM32" i="1"/>
  <c r="CM30" i="1"/>
  <c r="CM29" i="1"/>
  <c r="CM28" i="1"/>
  <c r="CM27" i="1"/>
  <c r="CM26" i="1"/>
  <c r="CM25" i="1"/>
  <c r="CM23" i="1"/>
  <c r="CM22" i="1"/>
  <c r="CM21" i="1"/>
  <c r="CM20" i="1"/>
  <c r="CM17" i="1"/>
  <c r="CM16" i="1"/>
  <c r="CM14" i="1"/>
  <c r="CM15" i="1" s="1"/>
  <c r="CM12" i="1"/>
  <c r="CM10" i="1"/>
  <c r="CM9" i="1"/>
  <c r="CM13" i="1" l="1"/>
  <c r="CM18" i="1"/>
  <c r="CM19" i="1" s="1"/>
  <c r="N19" i="1"/>
  <c r="CM24" i="1"/>
  <c r="CM31" i="1"/>
  <c r="CM50" i="1"/>
  <c r="N50" i="1"/>
  <c r="N104" i="1"/>
  <c r="CM117" i="1"/>
  <c r="N107" i="1"/>
  <c r="CM124" i="1"/>
  <c r="CM104" i="1"/>
  <c r="CM107" i="1"/>
  <c r="N124" i="1"/>
  <c r="CM41" i="1"/>
  <c r="CM89" i="1"/>
  <c r="N41" i="1"/>
  <c r="N110" i="1"/>
  <c r="CM110" i="1"/>
  <c r="N117" i="1"/>
  <c r="N89" i="1"/>
  <c r="AP150" i="1"/>
  <c r="CK150" i="1"/>
  <c r="CI150" i="1"/>
  <c r="CB150" i="1"/>
  <c r="BW150" i="1"/>
  <c r="BU150" i="1"/>
  <c r="BE150" i="1"/>
  <c r="AB150" i="1"/>
  <c r="L150" i="1"/>
  <c r="G150" i="1" l="1"/>
  <c r="CJ136" i="1" l="1"/>
  <c r="CJ137" i="1" s="1"/>
  <c r="CJ138" i="1" s="1"/>
  <c r="CJ132" i="1"/>
  <c r="CJ133" i="1" s="1"/>
  <c r="CJ129" i="1"/>
  <c r="CJ130" i="1" s="1"/>
  <c r="CJ127" i="1"/>
  <c r="CJ126" i="1"/>
  <c r="CJ124" i="1"/>
  <c r="CJ120" i="1"/>
  <c r="CJ121" i="1" s="1"/>
  <c r="CJ117" i="1"/>
  <c r="CJ118" i="1" s="1"/>
  <c r="CJ113" i="1"/>
  <c r="CJ110" i="1"/>
  <c r="CJ107" i="1"/>
  <c r="CJ104" i="1"/>
  <c r="CJ101" i="1"/>
  <c r="CJ93" i="1"/>
  <c r="CJ91" i="1"/>
  <c r="CJ89" i="1"/>
  <c r="CJ82" i="1"/>
  <c r="CJ68" i="1"/>
  <c r="CJ69" i="1" s="1"/>
  <c r="CJ65" i="1"/>
  <c r="CJ63" i="1"/>
  <c r="CJ58" i="1"/>
  <c r="CJ43" i="1"/>
  <c r="CJ41" i="1"/>
  <c r="CH136" i="1"/>
  <c r="CH137" i="1" s="1"/>
  <c r="CH138" i="1" s="1"/>
  <c r="CH132" i="1"/>
  <c r="CH133" i="1" s="1"/>
  <c r="CH129" i="1"/>
  <c r="CH130" i="1" s="1"/>
  <c r="CH127" i="1"/>
  <c r="CH126" i="1"/>
  <c r="CH124" i="1"/>
  <c r="CH120" i="1"/>
  <c r="CH121" i="1" s="1"/>
  <c r="CH117" i="1"/>
  <c r="CH118" i="1" s="1"/>
  <c r="CH113" i="1"/>
  <c r="CH110" i="1"/>
  <c r="CH107" i="1"/>
  <c r="CH104" i="1"/>
  <c r="CH101" i="1"/>
  <c r="CH93" i="1"/>
  <c r="CH91" i="1"/>
  <c r="CH89" i="1"/>
  <c r="CH82" i="1"/>
  <c r="CH68" i="1"/>
  <c r="CH69" i="1" s="1"/>
  <c r="CH65" i="1"/>
  <c r="CH63" i="1"/>
  <c r="CH58" i="1"/>
  <c r="CH43" i="1"/>
  <c r="CH41" i="1"/>
  <c r="CC136" i="1"/>
  <c r="CC137" i="1" s="1"/>
  <c r="CC138" i="1" s="1"/>
  <c r="CC132" i="1"/>
  <c r="CC133" i="1" s="1"/>
  <c r="CC129" i="1"/>
  <c r="CC130" i="1" s="1"/>
  <c r="CC127" i="1"/>
  <c r="CC126" i="1"/>
  <c r="CC124" i="1"/>
  <c r="CC120" i="1"/>
  <c r="CC121" i="1" s="1"/>
  <c r="CC117" i="1"/>
  <c r="CC118" i="1" s="1"/>
  <c r="CC113" i="1"/>
  <c r="CC110" i="1"/>
  <c r="CC107" i="1"/>
  <c r="CC104" i="1"/>
  <c r="CC101" i="1"/>
  <c r="CC93" i="1"/>
  <c r="CC91" i="1"/>
  <c r="CC89" i="1"/>
  <c r="CC82" i="1"/>
  <c r="CC68" i="1"/>
  <c r="CC69" i="1" s="1"/>
  <c r="CC65" i="1"/>
  <c r="CC63" i="1"/>
  <c r="CC58" i="1"/>
  <c r="CC43" i="1"/>
  <c r="CC41" i="1"/>
  <c r="CA136" i="1"/>
  <c r="CA137" i="1" s="1"/>
  <c r="CA138" i="1" s="1"/>
  <c r="CA132" i="1"/>
  <c r="CA133" i="1" s="1"/>
  <c r="CA129" i="1"/>
  <c r="CA130" i="1" s="1"/>
  <c r="CA127" i="1"/>
  <c r="CA126" i="1"/>
  <c r="CA124" i="1"/>
  <c r="CA120" i="1"/>
  <c r="CA121" i="1" s="1"/>
  <c r="CA117" i="1"/>
  <c r="CA118" i="1" s="1"/>
  <c r="CA113" i="1"/>
  <c r="CA110" i="1"/>
  <c r="CA107" i="1"/>
  <c r="CA104" i="1"/>
  <c r="CA101" i="1"/>
  <c r="CA93" i="1"/>
  <c r="CA91" i="1"/>
  <c r="CA89" i="1"/>
  <c r="CA82" i="1"/>
  <c r="CA68" i="1"/>
  <c r="CA69" i="1" s="1"/>
  <c r="CA65" i="1"/>
  <c r="CA63" i="1"/>
  <c r="CA58" i="1"/>
  <c r="CA43" i="1"/>
  <c r="CA41" i="1"/>
  <c r="BX136" i="1"/>
  <c r="BX137" i="1" s="1"/>
  <c r="BX138" i="1" s="1"/>
  <c r="BX132" i="1"/>
  <c r="BX133" i="1" s="1"/>
  <c r="BX129" i="1"/>
  <c r="BX130" i="1" s="1"/>
  <c r="BX127" i="1"/>
  <c r="BX126" i="1"/>
  <c r="BX124" i="1"/>
  <c r="BX120" i="1"/>
  <c r="BX121" i="1" s="1"/>
  <c r="BX117" i="1"/>
  <c r="BX118" i="1" s="1"/>
  <c r="BX113" i="1"/>
  <c r="BX110" i="1"/>
  <c r="BX107" i="1"/>
  <c r="BX104" i="1"/>
  <c r="BX101" i="1"/>
  <c r="BX93" i="1"/>
  <c r="BX91" i="1"/>
  <c r="BX89" i="1"/>
  <c r="BX82" i="1"/>
  <c r="BX68" i="1"/>
  <c r="BX69" i="1" s="1"/>
  <c r="BX65" i="1"/>
  <c r="BX63" i="1"/>
  <c r="BX58" i="1"/>
  <c r="BX43" i="1"/>
  <c r="BX41" i="1"/>
  <c r="BV136" i="1"/>
  <c r="BV137" i="1" s="1"/>
  <c r="BV138" i="1" s="1"/>
  <c r="BV132" i="1"/>
  <c r="BV133" i="1" s="1"/>
  <c r="BV129" i="1"/>
  <c r="BV130" i="1" s="1"/>
  <c r="BV127" i="1"/>
  <c r="BV126" i="1"/>
  <c r="BV124" i="1"/>
  <c r="BV120" i="1"/>
  <c r="BV121" i="1" s="1"/>
  <c r="BV117" i="1"/>
  <c r="BV118" i="1" s="1"/>
  <c r="BV113" i="1"/>
  <c r="BV110" i="1"/>
  <c r="BV107" i="1"/>
  <c r="BV104" i="1"/>
  <c r="BV101" i="1"/>
  <c r="BV93" i="1"/>
  <c r="BV91" i="1"/>
  <c r="BV89" i="1"/>
  <c r="BV82" i="1"/>
  <c r="BV68" i="1"/>
  <c r="BV69" i="1" s="1"/>
  <c r="BV65" i="1"/>
  <c r="BV63" i="1"/>
  <c r="BV58" i="1"/>
  <c r="BV43" i="1"/>
  <c r="BV41" i="1"/>
  <c r="BT140" i="1"/>
  <c r="BT141" i="1" s="1"/>
  <c r="BT145" i="1" s="1"/>
  <c r="BT136" i="1"/>
  <c r="BT137" i="1" s="1"/>
  <c r="BT138" i="1" s="1"/>
  <c r="BT132" i="1"/>
  <c r="BT133" i="1" s="1"/>
  <c r="BT129" i="1"/>
  <c r="BT130" i="1" s="1"/>
  <c r="BT127" i="1"/>
  <c r="BT126" i="1"/>
  <c r="BT124" i="1"/>
  <c r="BT120" i="1"/>
  <c r="BT121" i="1" s="1"/>
  <c r="BT117" i="1"/>
  <c r="BT118" i="1" s="1"/>
  <c r="BT113" i="1"/>
  <c r="BT110" i="1"/>
  <c r="BT107" i="1"/>
  <c r="BT104" i="1"/>
  <c r="BT101" i="1"/>
  <c r="BT93" i="1"/>
  <c r="BT91" i="1"/>
  <c r="BT89" i="1"/>
  <c r="BT82" i="1"/>
  <c r="BT68" i="1"/>
  <c r="BT69" i="1" s="1"/>
  <c r="BT65" i="1"/>
  <c r="BT63" i="1"/>
  <c r="BT58" i="1"/>
  <c r="BT43" i="1"/>
  <c r="BT41" i="1"/>
  <c r="BS136" i="1"/>
  <c r="BS137" i="1" s="1"/>
  <c r="BS138" i="1" s="1"/>
  <c r="BS132" i="1"/>
  <c r="BS133" i="1" s="1"/>
  <c r="BS129" i="1"/>
  <c r="BS130" i="1" s="1"/>
  <c r="BS127" i="1"/>
  <c r="BS126" i="1"/>
  <c r="BS124" i="1"/>
  <c r="BS120" i="1"/>
  <c r="BS121" i="1" s="1"/>
  <c r="BS117" i="1"/>
  <c r="BS118" i="1" s="1"/>
  <c r="BS113" i="1"/>
  <c r="BS110" i="1"/>
  <c r="BS107" i="1"/>
  <c r="BS104" i="1"/>
  <c r="BS101" i="1"/>
  <c r="BS93" i="1"/>
  <c r="BS91" i="1"/>
  <c r="BS89" i="1"/>
  <c r="BS82" i="1"/>
  <c r="BS68" i="1"/>
  <c r="BS69" i="1" s="1"/>
  <c r="BS65" i="1"/>
  <c r="BS63" i="1"/>
  <c r="BS58" i="1"/>
  <c r="BS43" i="1"/>
  <c r="BS41" i="1"/>
  <c r="BR136" i="1"/>
  <c r="BR137" i="1" s="1"/>
  <c r="BR138" i="1" s="1"/>
  <c r="BR132" i="1"/>
  <c r="BR133" i="1" s="1"/>
  <c r="BR129" i="1"/>
  <c r="BR130" i="1" s="1"/>
  <c r="BR127" i="1"/>
  <c r="BR126" i="1"/>
  <c r="BR124" i="1"/>
  <c r="BR120" i="1"/>
  <c r="BR121" i="1" s="1"/>
  <c r="BR117" i="1"/>
  <c r="BR118" i="1" s="1"/>
  <c r="BR113" i="1"/>
  <c r="BR110" i="1"/>
  <c r="BR107" i="1"/>
  <c r="BR104" i="1"/>
  <c r="BR101" i="1"/>
  <c r="BR93" i="1"/>
  <c r="BR91" i="1"/>
  <c r="BR89" i="1"/>
  <c r="BR82" i="1"/>
  <c r="BR68" i="1"/>
  <c r="BR69" i="1" s="1"/>
  <c r="BR65" i="1"/>
  <c r="BR63" i="1"/>
  <c r="BR58" i="1"/>
  <c r="BR43" i="1"/>
  <c r="BR41" i="1"/>
  <c r="BQ136" i="1"/>
  <c r="BQ137" i="1" s="1"/>
  <c r="BQ138" i="1" s="1"/>
  <c r="BQ132" i="1"/>
  <c r="BQ133" i="1" s="1"/>
  <c r="BQ129" i="1"/>
  <c r="BQ130" i="1" s="1"/>
  <c r="BQ127" i="1"/>
  <c r="BQ126" i="1"/>
  <c r="BQ124" i="1"/>
  <c r="BQ120" i="1"/>
  <c r="BQ121" i="1" s="1"/>
  <c r="BQ117" i="1"/>
  <c r="BQ118" i="1" s="1"/>
  <c r="BQ113" i="1"/>
  <c r="BQ110" i="1"/>
  <c r="BQ107" i="1"/>
  <c r="BQ104" i="1"/>
  <c r="BQ101" i="1"/>
  <c r="BQ93" i="1"/>
  <c r="BQ91" i="1"/>
  <c r="BQ89" i="1"/>
  <c r="BQ82" i="1"/>
  <c r="BQ68" i="1"/>
  <c r="BQ69" i="1" s="1"/>
  <c r="BQ65" i="1"/>
  <c r="BQ63" i="1"/>
  <c r="BQ58" i="1"/>
  <c r="BQ43" i="1"/>
  <c r="BQ41" i="1"/>
  <c r="BJ136" i="1"/>
  <c r="BJ137" i="1" s="1"/>
  <c r="BJ138" i="1" s="1"/>
  <c r="BJ132" i="1"/>
  <c r="BJ133" i="1" s="1"/>
  <c r="BJ129" i="1"/>
  <c r="BJ130" i="1" s="1"/>
  <c r="BJ127" i="1"/>
  <c r="BJ126" i="1"/>
  <c r="BJ124" i="1"/>
  <c r="BJ120" i="1"/>
  <c r="BJ121" i="1" s="1"/>
  <c r="BJ117" i="1"/>
  <c r="BJ118" i="1" s="1"/>
  <c r="BJ113" i="1"/>
  <c r="BJ110" i="1"/>
  <c r="BJ107" i="1"/>
  <c r="BJ104" i="1"/>
  <c r="BJ101" i="1"/>
  <c r="BJ93" i="1"/>
  <c r="BJ91" i="1"/>
  <c r="BJ89" i="1"/>
  <c r="BJ82" i="1"/>
  <c r="BJ68" i="1"/>
  <c r="BJ69" i="1" s="1"/>
  <c r="BJ65" i="1"/>
  <c r="BJ63" i="1"/>
  <c r="BJ58" i="1"/>
  <c r="BJ43" i="1"/>
  <c r="BJ41" i="1"/>
  <c r="BL136" i="1"/>
  <c r="BL137" i="1" s="1"/>
  <c r="BL138" i="1" s="1"/>
  <c r="BL132" i="1"/>
  <c r="BL133" i="1" s="1"/>
  <c r="BL129" i="1"/>
  <c r="BL130" i="1" s="1"/>
  <c r="BL127" i="1"/>
  <c r="BL126" i="1"/>
  <c r="BL124" i="1"/>
  <c r="BL120" i="1"/>
  <c r="BL121" i="1" s="1"/>
  <c r="BL117" i="1"/>
  <c r="BL118" i="1" s="1"/>
  <c r="BL113" i="1"/>
  <c r="BL110" i="1"/>
  <c r="BL107" i="1"/>
  <c r="BL104" i="1"/>
  <c r="BL101" i="1"/>
  <c r="BL93" i="1"/>
  <c r="BL91" i="1"/>
  <c r="BL89" i="1"/>
  <c r="BL82" i="1"/>
  <c r="BL68" i="1"/>
  <c r="BL69" i="1" s="1"/>
  <c r="BL65" i="1"/>
  <c r="BL63" i="1"/>
  <c r="BL58" i="1"/>
  <c r="BL43" i="1"/>
  <c r="BL41" i="1"/>
  <c r="BD136" i="1"/>
  <c r="BD137" i="1" s="1"/>
  <c r="BD138" i="1" s="1"/>
  <c r="BB136" i="1"/>
  <c r="BB137" i="1" s="1"/>
  <c r="BB138" i="1" s="1"/>
  <c r="AZ136" i="1"/>
  <c r="AZ137" i="1" s="1"/>
  <c r="AZ138" i="1" s="1"/>
  <c r="AX136" i="1"/>
  <c r="AX137" i="1" s="1"/>
  <c r="AX138" i="1" s="1"/>
  <c r="AV136" i="1"/>
  <c r="AV137" i="1" s="1"/>
  <c r="AV138" i="1" s="1"/>
  <c r="BD132" i="1"/>
  <c r="BD133" i="1" s="1"/>
  <c r="BB132" i="1"/>
  <c r="BB133" i="1" s="1"/>
  <c r="AZ132" i="1"/>
  <c r="AZ133" i="1" s="1"/>
  <c r="AX132" i="1"/>
  <c r="AX133" i="1" s="1"/>
  <c r="AV132" i="1"/>
  <c r="AV133" i="1" s="1"/>
  <c r="BD129" i="1"/>
  <c r="BD130" i="1" s="1"/>
  <c r="BB129" i="1"/>
  <c r="BB130" i="1" s="1"/>
  <c r="AZ129" i="1"/>
  <c r="AZ130" i="1" s="1"/>
  <c r="AX129" i="1"/>
  <c r="AX130" i="1" s="1"/>
  <c r="AV129" i="1"/>
  <c r="AV130" i="1" s="1"/>
  <c r="BD127" i="1"/>
  <c r="BB127" i="1"/>
  <c r="AZ127" i="1"/>
  <c r="AX127" i="1"/>
  <c r="AV127" i="1"/>
  <c r="BD126" i="1"/>
  <c r="BB126" i="1"/>
  <c r="AZ126" i="1"/>
  <c r="AX126" i="1"/>
  <c r="AV126" i="1"/>
  <c r="BD124" i="1"/>
  <c r="BB124" i="1"/>
  <c r="AZ124" i="1"/>
  <c r="AX124" i="1"/>
  <c r="AV124" i="1"/>
  <c r="BD120" i="1"/>
  <c r="BD121" i="1" s="1"/>
  <c r="BB120" i="1"/>
  <c r="BB121" i="1" s="1"/>
  <c r="AZ120" i="1"/>
  <c r="AZ121" i="1" s="1"/>
  <c r="AX120" i="1"/>
  <c r="AX121" i="1" s="1"/>
  <c r="AV120" i="1"/>
  <c r="AV121" i="1" s="1"/>
  <c r="BD117" i="1"/>
  <c r="BD118" i="1" s="1"/>
  <c r="BB117" i="1"/>
  <c r="BB118" i="1" s="1"/>
  <c r="AZ117" i="1"/>
  <c r="AZ118" i="1" s="1"/>
  <c r="AX117" i="1"/>
  <c r="AX118" i="1" s="1"/>
  <c r="AV117" i="1"/>
  <c r="AV118" i="1" s="1"/>
  <c r="BD113" i="1"/>
  <c r="BB113" i="1"/>
  <c r="AZ113" i="1"/>
  <c r="AX113" i="1"/>
  <c r="AV113" i="1"/>
  <c r="BD110" i="1"/>
  <c r="BB110" i="1"/>
  <c r="AZ110" i="1"/>
  <c r="AX110" i="1"/>
  <c r="AV110" i="1"/>
  <c r="BD107" i="1"/>
  <c r="BB107" i="1"/>
  <c r="AZ107" i="1"/>
  <c r="AX107" i="1"/>
  <c r="AV107" i="1"/>
  <c r="BD104" i="1"/>
  <c r="BB104" i="1"/>
  <c r="AZ104" i="1"/>
  <c r="AX104" i="1"/>
  <c r="AV104" i="1"/>
  <c r="BD101" i="1"/>
  <c r="BB101" i="1"/>
  <c r="AZ101" i="1"/>
  <c r="AX101" i="1"/>
  <c r="AV101" i="1"/>
  <c r="BD93" i="1"/>
  <c r="BB93" i="1"/>
  <c r="AZ93" i="1"/>
  <c r="AX93" i="1"/>
  <c r="AV93" i="1"/>
  <c r="BD91" i="1"/>
  <c r="BB91" i="1"/>
  <c r="AZ91" i="1"/>
  <c r="AX91" i="1"/>
  <c r="AV91" i="1"/>
  <c r="BD89" i="1"/>
  <c r="BB89" i="1"/>
  <c r="AZ89" i="1"/>
  <c r="AX89" i="1"/>
  <c r="AV89" i="1"/>
  <c r="BD82" i="1"/>
  <c r="BB82" i="1"/>
  <c r="AZ82" i="1"/>
  <c r="AX82" i="1"/>
  <c r="AV82" i="1"/>
  <c r="BD68" i="1"/>
  <c r="BD69" i="1" s="1"/>
  <c r="BB68" i="1"/>
  <c r="BB69" i="1" s="1"/>
  <c r="AZ68" i="1"/>
  <c r="AZ69" i="1" s="1"/>
  <c r="AX68" i="1"/>
  <c r="AX69" i="1" s="1"/>
  <c r="AV68" i="1"/>
  <c r="AV69" i="1" s="1"/>
  <c r="BD65" i="1"/>
  <c r="BB65" i="1"/>
  <c r="AZ65" i="1"/>
  <c r="AX65" i="1"/>
  <c r="AV65" i="1"/>
  <c r="BD63" i="1"/>
  <c r="BB63" i="1"/>
  <c r="AZ63" i="1"/>
  <c r="AX63" i="1"/>
  <c r="AV63" i="1"/>
  <c r="BD58" i="1"/>
  <c r="BB58" i="1"/>
  <c r="AZ58" i="1"/>
  <c r="AX58" i="1"/>
  <c r="AV58" i="1"/>
  <c r="BD43" i="1"/>
  <c r="BB43" i="1"/>
  <c r="AZ43" i="1"/>
  <c r="AX43" i="1"/>
  <c r="AV43" i="1"/>
  <c r="BD41" i="1"/>
  <c r="BB41" i="1"/>
  <c r="AZ41" i="1"/>
  <c r="AX41" i="1"/>
  <c r="AV41" i="1"/>
  <c r="AR136" i="1"/>
  <c r="AR137" i="1" s="1"/>
  <c r="AR138" i="1" s="1"/>
  <c r="AQ136" i="1"/>
  <c r="AQ137" i="1" s="1"/>
  <c r="AQ138" i="1" s="1"/>
  <c r="AR132" i="1"/>
  <c r="AR133" i="1" s="1"/>
  <c r="AQ132" i="1"/>
  <c r="AQ133" i="1" s="1"/>
  <c r="AR129" i="1"/>
  <c r="AR130" i="1" s="1"/>
  <c r="AQ129" i="1"/>
  <c r="AQ130" i="1" s="1"/>
  <c r="AR127" i="1"/>
  <c r="AQ127" i="1"/>
  <c r="AR126" i="1"/>
  <c r="AQ126" i="1"/>
  <c r="AR124" i="1"/>
  <c r="AQ124" i="1"/>
  <c r="AR120" i="1"/>
  <c r="AR121" i="1" s="1"/>
  <c r="AQ120" i="1"/>
  <c r="AQ121" i="1" s="1"/>
  <c r="AR117" i="1"/>
  <c r="AR118" i="1" s="1"/>
  <c r="AQ117" i="1"/>
  <c r="AQ118" i="1" s="1"/>
  <c r="AR113" i="1"/>
  <c r="AQ113" i="1"/>
  <c r="AR110" i="1"/>
  <c r="AQ110" i="1"/>
  <c r="AR107" i="1"/>
  <c r="AQ107" i="1"/>
  <c r="AR104" i="1"/>
  <c r="AQ104" i="1"/>
  <c r="AR101" i="1"/>
  <c r="AQ101" i="1"/>
  <c r="AR93" i="1"/>
  <c r="AQ93" i="1"/>
  <c r="AR91" i="1"/>
  <c r="AQ91" i="1"/>
  <c r="AR89" i="1"/>
  <c r="AQ89" i="1"/>
  <c r="AR82" i="1"/>
  <c r="AQ82" i="1"/>
  <c r="AR68" i="1"/>
  <c r="AR69" i="1" s="1"/>
  <c r="AQ68" i="1"/>
  <c r="AQ69" i="1" s="1"/>
  <c r="AR65" i="1"/>
  <c r="AQ65" i="1"/>
  <c r="AR63" i="1"/>
  <c r="AQ63" i="1"/>
  <c r="AR58" i="1"/>
  <c r="AQ58" i="1"/>
  <c r="AR43" i="1"/>
  <c r="AQ43" i="1"/>
  <c r="AR41" i="1"/>
  <c r="AQ41" i="1"/>
  <c r="AO136" i="1"/>
  <c r="AO137" i="1" s="1"/>
  <c r="AO138" i="1" s="1"/>
  <c r="AO132" i="1"/>
  <c r="AO133" i="1" s="1"/>
  <c r="AO129" i="1"/>
  <c r="AO130" i="1" s="1"/>
  <c r="AO127" i="1"/>
  <c r="AO126" i="1"/>
  <c r="AO124" i="1"/>
  <c r="AO120" i="1"/>
  <c r="AO121" i="1" s="1"/>
  <c r="AO117" i="1"/>
  <c r="AO118" i="1" s="1"/>
  <c r="AO113" i="1"/>
  <c r="AO110" i="1"/>
  <c r="AO107" i="1"/>
  <c r="AO104" i="1"/>
  <c r="AO101" i="1"/>
  <c r="AO93" i="1"/>
  <c r="AO91" i="1"/>
  <c r="AO89" i="1"/>
  <c r="AO82" i="1"/>
  <c r="AO68" i="1"/>
  <c r="AO69" i="1" s="1"/>
  <c r="AO65" i="1"/>
  <c r="AO63" i="1"/>
  <c r="AO58" i="1"/>
  <c r="AO43" i="1"/>
  <c r="AO41" i="1"/>
  <c r="AK136" i="1"/>
  <c r="AK137" i="1" s="1"/>
  <c r="AK138" i="1" s="1"/>
  <c r="AK132" i="1"/>
  <c r="AK133" i="1" s="1"/>
  <c r="AK129" i="1"/>
  <c r="AK130" i="1" s="1"/>
  <c r="AK127" i="1"/>
  <c r="AK126" i="1"/>
  <c r="AK124" i="1"/>
  <c r="AK120" i="1"/>
  <c r="AK121" i="1" s="1"/>
  <c r="AK117" i="1"/>
  <c r="AK118" i="1" s="1"/>
  <c r="AK113" i="1"/>
  <c r="AK110" i="1"/>
  <c r="AK107" i="1"/>
  <c r="AK104" i="1"/>
  <c r="AK101" i="1"/>
  <c r="AK93" i="1"/>
  <c r="AK91" i="1"/>
  <c r="AK89" i="1"/>
  <c r="AK82" i="1"/>
  <c r="AK68" i="1"/>
  <c r="AK69" i="1" s="1"/>
  <c r="AK65" i="1"/>
  <c r="AK63" i="1"/>
  <c r="AK58" i="1"/>
  <c r="AK43" i="1"/>
  <c r="AK41" i="1"/>
  <c r="AE136" i="1"/>
  <c r="AE137" i="1" s="1"/>
  <c r="AE138" i="1" s="1"/>
  <c r="AE132" i="1"/>
  <c r="AE133" i="1" s="1"/>
  <c r="AE129" i="1"/>
  <c r="AE130" i="1" s="1"/>
  <c r="AE127" i="1"/>
  <c r="AE126" i="1"/>
  <c r="AE124" i="1"/>
  <c r="AE120" i="1"/>
  <c r="AE121" i="1" s="1"/>
  <c r="AE117" i="1"/>
  <c r="AE118" i="1" s="1"/>
  <c r="AE113" i="1"/>
  <c r="AE110" i="1"/>
  <c r="AE107" i="1"/>
  <c r="AE104" i="1"/>
  <c r="AE101" i="1"/>
  <c r="AE93" i="1"/>
  <c r="AE91" i="1"/>
  <c r="AE89" i="1"/>
  <c r="AE82" i="1"/>
  <c r="AE68" i="1"/>
  <c r="AE69" i="1" s="1"/>
  <c r="AE65" i="1"/>
  <c r="AE63" i="1"/>
  <c r="AE58" i="1"/>
  <c r="AE43" i="1"/>
  <c r="AE41" i="1"/>
  <c r="AC136" i="1"/>
  <c r="AC137" i="1" s="1"/>
  <c r="AC138" i="1" s="1"/>
  <c r="AC132" i="1"/>
  <c r="AC133" i="1" s="1"/>
  <c r="AC129" i="1"/>
  <c r="AC130" i="1" s="1"/>
  <c r="AC127" i="1"/>
  <c r="AC126" i="1"/>
  <c r="AC124" i="1"/>
  <c r="AC120" i="1"/>
  <c r="AC121" i="1" s="1"/>
  <c r="AC117" i="1"/>
  <c r="AC118" i="1" s="1"/>
  <c r="AC113" i="1"/>
  <c r="AC110" i="1"/>
  <c r="AC107" i="1"/>
  <c r="AC104" i="1"/>
  <c r="AC101" i="1"/>
  <c r="AC93" i="1"/>
  <c r="AC91" i="1"/>
  <c r="AC89" i="1"/>
  <c r="AC82" i="1"/>
  <c r="AC68" i="1"/>
  <c r="AC69" i="1" s="1"/>
  <c r="AC65" i="1"/>
  <c r="AC63" i="1"/>
  <c r="AC58" i="1"/>
  <c r="AC43" i="1"/>
  <c r="AC41" i="1"/>
  <c r="AY136" i="1"/>
  <c r="AY137" i="1" s="1"/>
  <c r="AY138" i="1" s="1"/>
  <c r="AY132" i="1"/>
  <c r="AY133" i="1" s="1"/>
  <c r="AY129" i="1"/>
  <c r="AY130" i="1" s="1"/>
  <c r="AY127" i="1"/>
  <c r="AY126" i="1"/>
  <c r="AY124" i="1"/>
  <c r="AY120" i="1"/>
  <c r="AY121" i="1" s="1"/>
  <c r="AY117" i="1"/>
  <c r="AY118" i="1" s="1"/>
  <c r="AY113" i="1"/>
  <c r="AY110" i="1"/>
  <c r="AY107" i="1"/>
  <c r="AY104" i="1"/>
  <c r="AY101" i="1"/>
  <c r="AY93" i="1"/>
  <c r="AY91" i="1"/>
  <c r="AY89" i="1"/>
  <c r="AY82" i="1"/>
  <c r="AY68" i="1"/>
  <c r="AY69" i="1" s="1"/>
  <c r="AY65" i="1"/>
  <c r="AY63" i="1"/>
  <c r="AY58" i="1"/>
  <c r="AY43" i="1"/>
  <c r="AY41" i="1"/>
  <c r="AW136" i="1"/>
  <c r="AW137" i="1" s="1"/>
  <c r="AW138" i="1" s="1"/>
  <c r="AW132" i="1"/>
  <c r="AW133" i="1" s="1"/>
  <c r="AW129" i="1"/>
  <c r="AW130" i="1" s="1"/>
  <c r="AW127" i="1"/>
  <c r="AW126" i="1"/>
  <c r="AW124" i="1"/>
  <c r="AW120" i="1"/>
  <c r="AW121" i="1" s="1"/>
  <c r="AW117" i="1"/>
  <c r="AW118" i="1" s="1"/>
  <c r="AW113" i="1"/>
  <c r="AW110" i="1"/>
  <c r="AW107" i="1"/>
  <c r="AW104" i="1"/>
  <c r="AW101" i="1"/>
  <c r="AW93" i="1"/>
  <c r="AW91" i="1"/>
  <c r="AW89" i="1"/>
  <c r="AW82" i="1"/>
  <c r="AW68" i="1"/>
  <c r="AW69" i="1" s="1"/>
  <c r="AW65" i="1"/>
  <c r="AW63" i="1"/>
  <c r="AW58" i="1"/>
  <c r="AW43" i="1"/>
  <c r="AW41" i="1"/>
  <c r="AU136" i="1"/>
  <c r="AU137" i="1" s="1"/>
  <c r="AU138" i="1" s="1"/>
  <c r="AU132" i="1"/>
  <c r="AU133" i="1" s="1"/>
  <c r="AU129" i="1"/>
  <c r="AU130" i="1" s="1"/>
  <c r="AU127" i="1"/>
  <c r="AU126" i="1"/>
  <c r="AU124" i="1"/>
  <c r="AU120" i="1"/>
  <c r="AU121" i="1" s="1"/>
  <c r="AU117" i="1"/>
  <c r="AU118" i="1" s="1"/>
  <c r="AU113" i="1"/>
  <c r="AU110" i="1"/>
  <c r="AU107" i="1"/>
  <c r="AU104" i="1"/>
  <c r="AU101" i="1"/>
  <c r="AU93" i="1"/>
  <c r="AU91" i="1"/>
  <c r="AU89" i="1"/>
  <c r="AU82" i="1"/>
  <c r="AU68" i="1"/>
  <c r="AU69" i="1" s="1"/>
  <c r="AU65" i="1"/>
  <c r="AU63" i="1"/>
  <c r="AU58" i="1"/>
  <c r="AU43" i="1"/>
  <c r="AU41" i="1"/>
  <c r="W136" i="1"/>
  <c r="W137" i="1" s="1"/>
  <c r="W138" i="1" s="1"/>
  <c r="W132" i="1"/>
  <c r="W133" i="1" s="1"/>
  <c r="W129" i="1"/>
  <c r="W130" i="1" s="1"/>
  <c r="W127" i="1"/>
  <c r="W126" i="1"/>
  <c r="W124" i="1"/>
  <c r="W120" i="1"/>
  <c r="W121" i="1" s="1"/>
  <c r="W117" i="1"/>
  <c r="W118" i="1" s="1"/>
  <c r="W113" i="1"/>
  <c r="W110" i="1"/>
  <c r="W107" i="1"/>
  <c r="W104" i="1"/>
  <c r="W101" i="1"/>
  <c r="W93" i="1"/>
  <c r="W91" i="1"/>
  <c r="W89" i="1"/>
  <c r="W82" i="1"/>
  <c r="W68" i="1"/>
  <c r="W69" i="1" s="1"/>
  <c r="W65" i="1"/>
  <c r="W63" i="1"/>
  <c r="W58" i="1"/>
  <c r="W43" i="1"/>
  <c r="W41" i="1"/>
  <c r="BC136" i="1"/>
  <c r="BC137" i="1" s="1"/>
  <c r="BC138" i="1" s="1"/>
  <c r="BC132" i="1"/>
  <c r="BC133" i="1" s="1"/>
  <c r="BC129" i="1"/>
  <c r="BC130" i="1" s="1"/>
  <c r="BC127" i="1"/>
  <c r="BC126" i="1"/>
  <c r="BC124" i="1"/>
  <c r="BC120" i="1"/>
  <c r="BC121" i="1" s="1"/>
  <c r="BC117" i="1"/>
  <c r="BC118" i="1" s="1"/>
  <c r="BC113" i="1"/>
  <c r="BC110" i="1"/>
  <c r="BC107" i="1"/>
  <c r="BC104" i="1"/>
  <c r="BC101" i="1"/>
  <c r="BC93" i="1"/>
  <c r="BC91" i="1"/>
  <c r="BC89" i="1"/>
  <c r="BC82" i="1"/>
  <c r="BC68" i="1"/>
  <c r="BC69" i="1" s="1"/>
  <c r="BC65" i="1"/>
  <c r="BC63" i="1"/>
  <c r="BC58" i="1"/>
  <c r="BC43" i="1"/>
  <c r="BC41" i="1"/>
  <c r="V41" i="1"/>
  <c r="V43" i="1"/>
  <c r="V58" i="1"/>
  <c r="V63" i="1"/>
  <c r="V65" i="1"/>
  <c r="V68" i="1"/>
  <c r="V69" i="1" s="1"/>
  <c r="V82" i="1"/>
  <c r="V89" i="1"/>
  <c r="V91" i="1"/>
  <c r="V93" i="1"/>
  <c r="V101" i="1"/>
  <c r="V104" i="1"/>
  <c r="V107" i="1"/>
  <c r="V110" i="1"/>
  <c r="V113" i="1"/>
  <c r="V117" i="1"/>
  <c r="V118" i="1" s="1"/>
  <c r="V120" i="1"/>
  <c r="V121" i="1" s="1"/>
  <c r="V124" i="1"/>
  <c r="V126" i="1"/>
  <c r="V127" i="1"/>
  <c r="V129" i="1"/>
  <c r="V130" i="1" s="1"/>
  <c r="V132" i="1"/>
  <c r="V133" i="1" s="1"/>
  <c r="V136" i="1"/>
  <c r="V137" i="1" s="1"/>
  <c r="V138" i="1" s="1"/>
  <c r="O136" i="1"/>
  <c r="O137" i="1" s="1"/>
  <c r="O138" i="1" s="1"/>
  <c r="O132" i="1"/>
  <c r="O133" i="1" s="1"/>
  <c r="O129" i="1"/>
  <c r="O130" i="1" s="1"/>
  <c r="O127" i="1"/>
  <c r="O126" i="1"/>
  <c r="O124" i="1"/>
  <c r="O120" i="1"/>
  <c r="O121" i="1" s="1"/>
  <c r="O117" i="1"/>
  <c r="O118" i="1" s="1"/>
  <c r="O113" i="1"/>
  <c r="O110" i="1"/>
  <c r="O107" i="1"/>
  <c r="O104" i="1"/>
  <c r="O101" i="1"/>
  <c r="O93" i="1"/>
  <c r="O91" i="1"/>
  <c r="O89" i="1"/>
  <c r="O82" i="1"/>
  <c r="O68" i="1"/>
  <c r="O69" i="1" s="1"/>
  <c r="O65" i="1"/>
  <c r="O63" i="1"/>
  <c r="O58" i="1"/>
  <c r="O43" i="1"/>
  <c r="O41" i="1"/>
  <c r="M41" i="1"/>
  <c r="M58" i="1"/>
  <c r="M63" i="1"/>
  <c r="N63" i="1" s="1"/>
  <c r="M65" i="1"/>
  <c r="N65" i="1" s="1"/>
  <c r="M68" i="1"/>
  <c r="M73" i="1" s="1"/>
  <c r="M82" i="1"/>
  <c r="M89" i="1"/>
  <c r="M91" i="1"/>
  <c r="N91" i="1" s="1"/>
  <c r="M93" i="1"/>
  <c r="N93" i="1" s="1"/>
  <c r="N95" i="1"/>
  <c r="M101" i="1"/>
  <c r="N101" i="1" s="1"/>
  <c r="M104" i="1"/>
  <c r="M107" i="1"/>
  <c r="M110" i="1"/>
  <c r="M113" i="1"/>
  <c r="N113" i="1" s="1"/>
  <c r="M117" i="1"/>
  <c r="M118" i="1" s="1"/>
  <c r="N118" i="1" s="1"/>
  <c r="M120" i="1"/>
  <c r="M124" i="1"/>
  <c r="M126" i="1"/>
  <c r="N126" i="1" s="1"/>
  <c r="M127" i="1"/>
  <c r="N127" i="1" s="1"/>
  <c r="M129" i="1"/>
  <c r="M132" i="1"/>
  <c r="M136" i="1"/>
  <c r="M140" i="1"/>
  <c r="O140" i="1"/>
  <c r="O141" i="1" s="1"/>
  <c r="AQ51" i="1" l="1"/>
  <c r="AZ51" i="1"/>
  <c r="AE51" i="1"/>
  <c r="AK51" i="1"/>
  <c r="AO51" i="1"/>
  <c r="BC51" i="1"/>
  <c r="AU51" i="1"/>
  <c r="AW51" i="1"/>
  <c r="AY51" i="1"/>
  <c r="AC51" i="1"/>
  <c r="N51" i="1"/>
  <c r="AR51" i="1"/>
  <c r="BB51" i="1"/>
  <c r="CH51" i="1"/>
  <c r="AX51" i="1"/>
  <c r="BV51" i="1"/>
  <c r="BX51" i="1"/>
  <c r="CA51" i="1"/>
  <c r="CC51" i="1"/>
  <c r="CJ51" i="1"/>
  <c r="BD51" i="1"/>
  <c r="BL51" i="1"/>
  <c r="BJ51" i="1"/>
  <c r="BR51" i="1"/>
  <c r="BS51" i="1"/>
  <c r="BT51" i="1"/>
  <c r="W51" i="1"/>
  <c r="V51" i="1"/>
  <c r="O51" i="1"/>
  <c r="BQ51" i="1"/>
  <c r="AV51" i="1"/>
  <c r="BT96" i="1"/>
  <c r="BT97" i="1" s="1"/>
  <c r="CA96" i="1"/>
  <c r="CA97" i="1" s="1"/>
  <c r="AQ96" i="1"/>
  <c r="AQ97" i="1" s="1"/>
  <c r="BJ96" i="1"/>
  <c r="BJ97" i="1" s="1"/>
  <c r="AC96" i="1"/>
  <c r="AC97" i="1" s="1"/>
  <c r="AY96" i="1"/>
  <c r="AY97" i="1" s="1"/>
  <c r="BQ96" i="1"/>
  <c r="BQ97" i="1" s="1"/>
  <c r="CC96" i="1"/>
  <c r="CC97" i="1" s="1"/>
  <c r="O96" i="1"/>
  <c r="O97" i="1" s="1"/>
  <c r="AE96" i="1"/>
  <c r="AE97" i="1" s="1"/>
  <c r="BR96" i="1"/>
  <c r="BR97" i="1" s="1"/>
  <c r="BV96" i="1"/>
  <c r="BV97" i="1" s="1"/>
  <c r="CH96" i="1"/>
  <c r="CH97" i="1" s="1"/>
  <c r="N73" i="1"/>
  <c r="G73" i="1" s="1"/>
  <c r="M76" i="1"/>
  <c r="AK96" i="1"/>
  <c r="AK97" i="1" s="1"/>
  <c r="BL96" i="1"/>
  <c r="BL97" i="1" s="1"/>
  <c r="BS96" i="1"/>
  <c r="BS97" i="1" s="1"/>
  <c r="BX96" i="1"/>
  <c r="BX97" i="1" s="1"/>
  <c r="CJ96" i="1"/>
  <c r="CJ97" i="1" s="1"/>
  <c r="AW96" i="1"/>
  <c r="AW97" i="1" s="1"/>
  <c r="AU96" i="1"/>
  <c r="AU97" i="1" s="1"/>
  <c r="AZ96" i="1"/>
  <c r="AZ97" i="1" s="1"/>
  <c r="V96" i="1"/>
  <c r="V97" i="1" s="1"/>
  <c r="AR96" i="1"/>
  <c r="AR97" i="1" s="1"/>
  <c r="BB96" i="1"/>
  <c r="BB97" i="1" s="1"/>
  <c r="N82" i="1"/>
  <c r="M96" i="1"/>
  <c r="M97" i="1" s="1"/>
  <c r="BC96" i="1"/>
  <c r="BC97" i="1" s="1"/>
  <c r="AV96" i="1"/>
  <c r="AV97" i="1" s="1"/>
  <c r="BD96" i="1"/>
  <c r="BD97" i="1" s="1"/>
  <c r="W96" i="1"/>
  <c r="W97" i="1" s="1"/>
  <c r="AO96" i="1"/>
  <c r="AO97" i="1" s="1"/>
  <c r="AX96" i="1"/>
  <c r="AX97" i="1" s="1"/>
  <c r="N66" i="1"/>
  <c r="N114" i="1"/>
  <c r="M137" i="1"/>
  <c r="N136" i="1"/>
  <c r="M130" i="1"/>
  <c r="N130" i="1" s="1"/>
  <c r="N129" i="1"/>
  <c r="M121" i="1"/>
  <c r="N121" i="1" s="1"/>
  <c r="N120" i="1"/>
  <c r="N76" i="1"/>
  <c r="N58" i="1"/>
  <c r="N57" i="1"/>
  <c r="CJ66" i="1"/>
  <c r="M133" i="1"/>
  <c r="N133" i="1" s="1"/>
  <c r="N132" i="1"/>
  <c r="M141" i="1"/>
  <c r="N140" i="1"/>
  <c r="M69" i="1"/>
  <c r="N69" i="1" s="1"/>
  <c r="N68" i="1"/>
  <c r="AQ114" i="1"/>
  <c r="AQ134" i="1" s="1"/>
  <c r="AZ66" i="1"/>
  <c r="BJ114" i="1"/>
  <c r="BJ134" i="1" s="1"/>
  <c r="AR114" i="1"/>
  <c r="AR134" i="1" s="1"/>
  <c r="BL66" i="1"/>
  <c r="CA66" i="1"/>
  <c r="W66" i="1"/>
  <c r="AV66" i="1"/>
  <c r="AV77" i="1" s="1"/>
  <c r="BV114" i="1"/>
  <c r="BV134" i="1" s="1"/>
  <c r="AU66" i="1"/>
  <c r="AX66" i="1"/>
  <c r="AX77" i="1" s="1"/>
  <c r="CC66" i="1"/>
  <c r="BD66" i="1"/>
  <c r="BD77" i="1" s="1"/>
  <c r="CJ114" i="1"/>
  <c r="CJ134" i="1" s="1"/>
  <c r="AV114" i="1"/>
  <c r="AV134" i="1" s="1"/>
  <c r="BD114" i="1"/>
  <c r="BD134" i="1" s="1"/>
  <c r="BS66" i="1"/>
  <c r="BS77" i="1" s="1"/>
  <c r="BT66" i="1"/>
  <c r="BV66" i="1"/>
  <c r="AC114" i="1"/>
  <c r="AC134" i="1" s="1"/>
  <c r="AQ66" i="1"/>
  <c r="AQ77" i="1" s="1"/>
  <c r="AX114" i="1"/>
  <c r="AX134" i="1" s="1"/>
  <c r="BR66" i="1"/>
  <c r="BS114" i="1"/>
  <c r="BS134" i="1" s="1"/>
  <c r="BT114" i="1"/>
  <c r="BT134" i="1" s="1"/>
  <c r="BT146" i="1" s="1"/>
  <c r="BX114" i="1"/>
  <c r="BX134" i="1" s="1"/>
  <c r="CA114" i="1"/>
  <c r="CA134" i="1" s="1"/>
  <c r="CC114" i="1"/>
  <c r="CC134" i="1" s="1"/>
  <c r="AO77" i="1"/>
  <c r="AR66" i="1"/>
  <c r="BL114" i="1"/>
  <c r="BL134" i="1" s="1"/>
  <c r="BQ114" i="1"/>
  <c r="BQ134" i="1" s="1"/>
  <c r="BR114" i="1"/>
  <c r="BR134" i="1" s="1"/>
  <c r="CC77" i="1"/>
  <c r="O66" i="1"/>
  <c r="BB66" i="1"/>
  <c r="BB114" i="1"/>
  <c r="BB134" i="1" s="1"/>
  <c r="AZ114" i="1"/>
  <c r="AZ134" i="1" s="1"/>
  <c r="BJ66" i="1"/>
  <c r="BJ77" i="1" s="1"/>
  <c r="BQ66" i="1"/>
  <c r="BX66" i="1"/>
  <c r="BX77" i="1" s="1"/>
  <c r="CH66" i="1"/>
  <c r="CH77" i="1" s="1"/>
  <c r="CH114" i="1"/>
  <c r="CH134" i="1" s="1"/>
  <c r="AK114" i="1"/>
  <c r="AK134" i="1" s="1"/>
  <c r="AO66" i="1"/>
  <c r="AW66" i="1"/>
  <c r="AY66" i="1"/>
  <c r="AY77" i="1" s="1"/>
  <c r="AE66" i="1"/>
  <c r="V66" i="1"/>
  <c r="BC66" i="1"/>
  <c r="BC77" i="1" s="1"/>
  <c r="AC66" i="1"/>
  <c r="AE114" i="1"/>
  <c r="AE134" i="1" s="1"/>
  <c r="AK66" i="1"/>
  <c r="AO114" i="1"/>
  <c r="AO134" i="1" s="1"/>
  <c r="W114" i="1"/>
  <c r="W134" i="1" s="1"/>
  <c r="W77" i="1"/>
  <c r="AU114" i="1"/>
  <c r="AU134" i="1" s="1"/>
  <c r="V114" i="1"/>
  <c r="V134" i="1" s="1"/>
  <c r="O114" i="1"/>
  <c r="O134" i="1" s="1"/>
  <c r="AW114" i="1"/>
  <c r="AW134" i="1" s="1"/>
  <c r="BC114" i="1"/>
  <c r="BC134" i="1" s="1"/>
  <c r="AY114" i="1"/>
  <c r="AY134" i="1" s="1"/>
  <c r="M66" i="1"/>
  <c r="M114" i="1"/>
  <c r="K136" i="1"/>
  <c r="K137" i="1" s="1"/>
  <c r="K138" i="1" s="1"/>
  <c r="I136" i="1"/>
  <c r="I137" i="1" s="1"/>
  <c r="I138" i="1" s="1"/>
  <c r="K132" i="1"/>
  <c r="K133" i="1" s="1"/>
  <c r="I132" i="1"/>
  <c r="I133" i="1" s="1"/>
  <c r="H132" i="1"/>
  <c r="H133" i="1" s="1"/>
  <c r="K129" i="1"/>
  <c r="K130" i="1" s="1"/>
  <c r="I129" i="1"/>
  <c r="I130" i="1" s="1"/>
  <c r="H129" i="1"/>
  <c r="H130" i="1" s="1"/>
  <c r="K127" i="1"/>
  <c r="I127" i="1"/>
  <c r="H127" i="1"/>
  <c r="K126" i="1"/>
  <c r="I126" i="1"/>
  <c r="H126" i="1"/>
  <c r="K124" i="1"/>
  <c r="I124" i="1"/>
  <c r="H124" i="1"/>
  <c r="K120" i="1"/>
  <c r="K121" i="1" s="1"/>
  <c r="I120" i="1"/>
  <c r="I121" i="1" s="1"/>
  <c r="H120" i="1"/>
  <c r="H121" i="1" s="1"/>
  <c r="K117" i="1"/>
  <c r="K118" i="1" s="1"/>
  <c r="I117" i="1"/>
  <c r="I118" i="1" s="1"/>
  <c r="H117" i="1"/>
  <c r="H118" i="1" s="1"/>
  <c r="K113" i="1"/>
  <c r="I113" i="1"/>
  <c r="H113" i="1"/>
  <c r="K110" i="1"/>
  <c r="I110" i="1"/>
  <c r="H110" i="1"/>
  <c r="K107" i="1"/>
  <c r="I107" i="1"/>
  <c r="H107" i="1"/>
  <c r="K104" i="1"/>
  <c r="I104" i="1"/>
  <c r="H104" i="1"/>
  <c r="K101" i="1"/>
  <c r="I101" i="1"/>
  <c r="H101" i="1"/>
  <c r="K93" i="1"/>
  <c r="I93" i="1"/>
  <c r="H93" i="1"/>
  <c r="K91" i="1"/>
  <c r="I91" i="1"/>
  <c r="H91" i="1"/>
  <c r="K89" i="1"/>
  <c r="I89" i="1"/>
  <c r="H89" i="1"/>
  <c r="K82" i="1"/>
  <c r="I82" i="1"/>
  <c r="H82" i="1"/>
  <c r="K68" i="1"/>
  <c r="K69" i="1" s="1"/>
  <c r="I68" i="1"/>
  <c r="I69" i="1" s="1"/>
  <c r="H68" i="1"/>
  <c r="H69" i="1" s="1"/>
  <c r="K65" i="1"/>
  <c r="I65" i="1"/>
  <c r="H65" i="1"/>
  <c r="K63" i="1"/>
  <c r="I63" i="1"/>
  <c r="H63" i="1"/>
  <c r="K58" i="1"/>
  <c r="I58" i="1"/>
  <c r="H58" i="1"/>
  <c r="K43" i="1"/>
  <c r="I43" i="1"/>
  <c r="H43" i="1"/>
  <c r="K41" i="1"/>
  <c r="I41" i="1"/>
  <c r="H41" i="1"/>
  <c r="H31" i="1"/>
  <c r="H16" i="1"/>
  <c r="H18" i="1" s="1"/>
  <c r="H19" i="1" s="1"/>
  <c r="V77" i="1" l="1"/>
  <c r="CJ77" i="1"/>
  <c r="BV77" i="1"/>
  <c r="BQ77" i="1"/>
  <c r="AC77" i="1"/>
  <c r="AC98" i="1" s="1"/>
  <c r="BT77" i="1"/>
  <c r="BT98" i="1" s="1"/>
  <c r="AZ77" i="1"/>
  <c r="AZ98" i="1" s="1"/>
  <c r="O77" i="1"/>
  <c r="AW77" i="1"/>
  <c r="BB77" i="1"/>
  <c r="BB98" i="1" s="1"/>
  <c r="AK77" i="1"/>
  <c r="AK98" i="1" s="1"/>
  <c r="N77" i="1"/>
  <c r="AE77" i="1"/>
  <c r="AE98" i="1" s="1"/>
  <c r="BR77" i="1"/>
  <c r="BL77" i="1"/>
  <c r="BL98" i="1" s="1"/>
  <c r="AR77" i="1"/>
  <c r="AU77" i="1"/>
  <c r="AU98" i="1" s="1"/>
  <c r="CA77" i="1"/>
  <c r="CA98" i="1" s="1"/>
  <c r="I51" i="1"/>
  <c r="H96" i="1"/>
  <c r="H97" i="1" s="1"/>
  <c r="I96" i="1"/>
  <c r="I97" i="1" s="1"/>
  <c r="K96" i="1"/>
  <c r="K97" i="1" s="1"/>
  <c r="V98" i="1"/>
  <c r="AW98" i="1"/>
  <c r="BD98" i="1"/>
  <c r="BR98" i="1"/>
  <c r="M145" i="1"/>
  <c r="N145" i="1" s="1"/>
  <c r="N141" i="1"/>
  <c r="M134" i="1"/>
  <c r="M138" i="1"/>
  <c r="N138" i="1" s="1"/>
  <c r="N137" i="1"/>
  <c r="N97" i="1"/>
  <c r="N96" i="1"/>
  <c r="CJ98" i="1"/>
  <c r="O98" i="1"/>
  <c r="AR98" i="1"/>
  <c r="AV98" i="1"/>
  <c r="BV98" i="1"/>
  <c r="AQ98" i="1"/>
  <c r="BQ98" i="1"/>
  <c r="BJ98" i="1"/>
  <c r="AX98" i="1"/>
  <c r="BS98" i="1"/>
  <c r="AO98" i="1"/>
  <c r="CC98" i="1"/>
  <c r="W98" i="1"/>
  <c r="CH98" i="1"/>
  <c r="BC98" i="1"/>
  <c r="AY98" i="1"/>
  <c r="K114" i="1"/>
  <c r="K134" i="1" s="1"/>
  <c r="K146" i="1" s="1"/>
  <c r="K66" i="1"/>
  <c r="H66" i="1"/>
  <c r="I66" i="1"/>
  <c r="I77" i="1"/>
  <c r="H51" i="1"/>
  <c r="H114" i="1"/>
  <c r="H134" i="1" s="1"/>
  <c r="H146" i="1" s="1"/>
  <c r="I114" i="1"/>
  <c r="I134" i="1" s="1"/>
  <c r="I146" i="1" s="1"/>
  <c r="H77" i="1" l="1"/>
  <c r="H98" i="1" s="1"/>
  <c r="M146" i="1"/>
  <c r="N134" i="1"/>
  <c r="I98" i="1"/>
  <c r="AA140" i="1"/>
  <c r="AA141" i="1" s="1"/>
  <c r="AA145" i="1" s="1"/>
  <c r="AA136" i="1"/>
  <c r="AA137" i="1" s="1"/>
  <c r="AA138" i="1" s="1"/>
  <c r="AA132" i="1"/>
  <c r="AA133" i="1" s="1"/>
  <c r="AA129" i="1"/>
  <c r="AA130" i="1" s="1"/>
  <c r="AA127" i="1"/>
  <c r="AA126" i="1"/>
  <c r="AA124" i="1"/>
  <c r="AA120" i="1"/>
  <c r="AA121" i="1" s="1"/>
  <c r="AA117" i="1"/>
  <c r="AA118" i="1" s="1"/>
  <c r="AA113" i="1"/>
  <c r="AA110" i="1"/>
  <c r="AA107" i="1"/>
  <c r="AA104" i="1"/>
  <c r="AA101" i="1"/>
  <c r="AA93" i="1"/>
  <c r="AA91" i="1"/>
  <c r="AA89" i="1"/>
  <c r="AA82" i="1"/>
  <c r="AA68" i="1"/>
  <c r="AA69" i="1" s="1"/>
  <c r="AA65" i="1"/>
  <c r="AA63" i="1"/>
  <c r="AA58" i="1"/>
  <c r="AA43" i="1"/>
  <c r="AA41" i="1"/>
  <c r="AI140" i="1"/>
  <c r="AI141" i="1" s="1"/>
  <c r="AI145" i="1" s="1"/>
  <c r="AH140" i="1"/>
  <c r="AH141" i="1" s="1"/>
  <c r="AH145" i="1" s="1"/>
  <c r="AG140" i="1"/>
  <c r="AG141" i="1" s="1"/>
  <c r="AG145" i="1" s="1"/>
  <c r="AF140" i="1"/>
  <c r="AF141" i="1" s="1"/>
  <c r="AF145" i="1" s="1"/>
  <c r="AI136" i="1"/>
  <c r="AI137" i="1" s="1"/>
  <c r="AI138" i="1" s="1"/>
  <c r="AH136" i="1"/>
  <c r="AH137" i="1" s="1"/>
  <c r="AH138" i="1" s="1"/>
  <c r="AG136" i="1"/>
  <c r="AG137" i="1" s="1"/>
  <c r="AG138" i="1" s="1"/>
  <c r="AF136" i="1"/>
  <c r="AF137" i="1" s="1"/>
  <c r="AF138" i="1" s="1"/>
  <c r="AI132" i="1"/>
  <c r="AI133" i="1" s="1"/>
  <c r="AH132" i="1"/>
  <c r="AH133" i="1" s="1"/>
  <c r="AG132" i="1"/>
  <c r="AG133" i="1" s="1"/>
  <c r="AF132" i="1"/>
  <c r="AF133" i="1" s="1"/>
  <c r="AI129" i="1"/>
  <c r="AI130" i="1" s="1"/>
  <c r="AH129" i="1"/>
  <c r="AH130" i="1" s="1"/>
  <c r="AG129" i="1"/>
  <c r="AG130" i="1" s="1"/>
  <c r="AF129" i="1"/>
  <c r="AF130" i="1" s="1"/>
  <c r="AI127" i="1"/>
  <c r="AH127" i="1"/>
  <c r="AG127" i="1"/>
  <c r="AF127" i="1"/>
  <c r="AI126" i="1"/>
  <c r="AH126" i="1"/>
  <c r="AG126" i="1"/>
  <c r="AF126" i="1"/>
  <c r="AI124" i="1"/>
  <c r="AH124" i="1"/>
  <c r="AG124" i="1"/>
  <c r="AF124" i="1"/>
  <c r="AI120" i="1"/>
  <c r="AI121" i="1" s="1"/>
  <c r="AH120" i="1"/>
  <c r="AH121" i="1" s="1"/>
  <c r="AG120" i="1"/>
  <c r="AG121" i="1" s="1"/>
  <c r="AF120" i="1"/>
  <c r="AF121" i="1" s="1"/>
  <c r="AI117" i="1"/>
  <c r="AI118" i="1" s="1"/>
  <c r="AH117" i="1"/>
  <c r="AH118" i="1" s="1"/>
  <c r="AG117" i="1"/>
  <c r="AG118" i="1" s="1"/>
  <c r="AF117" i="1"/>
  <c r="AF118" i="1" s="1"/>
  <c r="AI113" i="1"/>
  <c r="AH113" i="1"/>
  <c r="AG113" i="1"/>
  <c r="AF113" i="1"/>
  <c r="AI110" i="1"/>
  <c r="AH110" i="1"/>
  <c r="AG110" i="1"/>
  <c r="AF110" i="1"/>
  <c r="AI107" i="1"/>
  <c r="AH107" i="1"/>
  <c r="AG107" i="1"/>
  <c r="AF107" i="1"/>
  <c r="AI104" i="1"/>
  <c r="AH104" i="1"/>
  <c r="AG104" i="1"/>
  <c r="AF104" i="1"/>
  <c r="AI101" i="1"/>
  <c r="AH101" i="1"/>
  <c r="AG101" i="1"/>
  <c r="AG114" i="1" s="1"/>
  <c r="AG134" i="1" s="1"/>
  <c r="AG146" i="1" s="1"/>
  <c r="AF101" i="1"/>
  <c r="AF114" i="1" s="1"/>
  <c r="AI93" i="1"/>
  <c r="AH93" i="1"/>
  <c r="AG93" i="1"/>
  <c r="AF93" i="1"/>
  <c r="AI91" i="1"/>
  <c r="AH91" i="1"/>
  <c r="AG91" i="1"/>
  <c r="AF91" i="1"/>
  <c r="AI89" i="1"/>
  <c r="AH89" i="1"/>
  <c r="AG89" i="1"/>
  <c r="AF89" i="1"/>
  <c r="AI82" i="1"/>
  <c r="AI96" i="1" s="1"/>
  <c r="AI97" i="1" s="1"/>
  <c r="AH82" i="1"/>
  <c r="AH96" i="1" s="1"/>
  <c r="AH97" i="1" s="1"/>
  <c r="AG82" i="1"/>
  <c r="AF82" i="1"/>
  <c r="AF96" i="1" s="1"/>
  <c r="AF97" i="1" s="1"/>
  <c r="AI68" i="1"/>
  <c r="AI69" i="1" s="1"/>
  <c r="AH68" i="1"/>
  <c r="AH69" i="1" s="1"/>
  <c r="AG68" i="1"/>
  <c r="AG69" i="1" s="1"/>
  <c r="AF68" i="1"/>
  <c r="AF69" i="1" s="1"/>
  <c r="AI65" i="1"/>
  <c r="AH65" i="1"/>
  <c r="AG65" i="1"/>
  <c r="AF65" i="1"/>
  <c r="AI63" i="1"/>
  <c r="AI66" i="1" s="1"/>
  <c r="AH63" i="1"/>
  <c r="AH66" i="1" s="1"/>
  <c r="AG63" i="1"/>
  <c r="AG66" i="1" s="1"/>
  <c r="AF63" i="1"/>
  <c r="AI58" i="1"/>
  <c r="AH58" i="1"/>
  <c r="AG58" i="1"/>
  <c r="AF58" i="1"/>
  <c r="AI43" i="1"/>
  <c r="AH43" i="1"/>
  <c r="AG43" i="1"/>
  <c r="AF43" i="1"/>
  <c r="AI41" i="1"/>
  <c r="AH41" i="1"/>
  <c r="AG41" i="1"/>
  <c r="AF41" i="1"/>
  <c r="AF51" i="1" s="1"/>
  <c r="AI51" i="1"/>
  <c r="AH51" i="1"/>
  <c r="AH77" i="1" s="1"/>
  <c r="AG51" i="1"/>
  <c r="AG77" i="1" s="1"/>
  <c r="BJ140" i="1"/>
  <c r="BJ141" i="1" s="1"/>
  <c r="BJ145" i="1" s="1"/>
  <c r="BJ146" i="1" s="1"/>
  <c r="BZ140" i="1"/>
  <c r="BZ141" i="1" s="1"/>
  <c r="BZ145" i="1" s="1"/>
  <c r="BZ136" i="1"/>
  <c r="BZ137" i="1" s="1"/>
  <c r="BZ138" i="1" s="1"/>
  <c r="BZ132" i="1"/>
  <c r="BZ133" i="1" s="1"/>
  <c r="BZ129" i="1"/>
  <c r="BZ130" i="1" s="1"/>
  <c r="BZ127" i="1"/>
  <c r="BZ126" i="1"/>
  <c r="BZ124" i="1"/>
  <c r="BZ120" i="1"/>
  <c r="BZ121" i="1" s="1"/>
  <c r="BZ117" i="1"/>
  <c r="BZ118" i="1" s="1"/>
  <c r="BZ113" i="1"/>
  <c r="BZ110" i="1"/>
  <c r="BZ107" i="1"/>
  <c r="BZ104" i="1"/>
  <c r="BZ101" i="1"/>
  <c r="BZ93" i="1"/>
  <c r="BZ91" i="1"/>
  <c r="BZ89" i="1"/>
  <c r="BZ82" i="1"/>
  <c r="BZ68" i="1"/>
  <c r="BZ69" i="1" s="1"/>
  <c r="BZ65" i="1"/>
  <c r="BZ63" i="1"/>
  <c r="BZ58" i="1"/>
  <c r="BZ43" i="1"/>
  <c r="BZ41" i="1"/>
  <c r="AT140" i="1"/>
  <c r="AT141" i="1" s="1"/>
  <c r="AT145" i="1" s="1"/>
  <c r="AT136" i="1"/>
  <c r="AT137" i="1" s="1"/>
  <c r="AT138" i="1" s="1"/>
  <c r="AT132" i="1"/>
  <c r="AT133" i="1" s="1"/>
  <c r="AT129" i="1"/>
  <c r="AT130" i="1" s="1"/>
  <c r="AT127" i="1"/>
  <c r="AT126" i="1"/>
  <c r="AT124" i="1"/>
  <c r="AT120" i="1"/>
  <c r="AT121" i="1" s="1"/>
  <c r="AT117" i="1"/>
  <c r="AT118" i="1" s="1"/>
  <c r="AT113" i="1"/>
  <c r="AT110" i="1"/>
  <c r="AT107" i="1"/>
  <c r="AT104" i="1"/>
  <c r="AT101" i="1"/>
  <c r="AT93" i="1"/>
  <c r="AT91" i="1"/>
  <c r="AT89" i="1"/>
  <c r="AT82" i="1"/>
  <c r="AT68" i="1"/>
  <c r="AT69" i="1" s="1"/>
  <c r="AT65" i="1"/>
  <c r="AT63" i="1"/>
  <c r="AT58" i="1"/>
  <c r="AT43" i="1"/>
  <c r="AT41" i="1"/>
  <c r="AS140" i="1"/>
  <c r="AS141" i="1" s="1"/>
  <c r="AS145" i="1" s="1"/>
  <c r="AS136" i="1"/>
  <c r="AS137" i="1" s="1"/>
  <c r="AS138" i="1" s="1"/>
  <c r="AS132" i="1"/>
  <c r="AS133" i="1" s="1"/>
  <c r="AS129" i="1"/>
  <c r="AS130" i="1" s="1"/>
  <c r="AS127" i="1"/>
  <c r="AS126" i="1"/>
  <c r="AS124" i="1"/>
  <c r="AS120" i="1"/>
  <c r="AS121" i="1" s="1"/>
  <c r="AS117" i="1"/>
  <c r="AS118" i="1" s="1"/>
  <c r="AS113" i="1"/>
  <c r="AS110" i="1"/>
  <c r="AS107" i="1"/>
  <c r="AS104" i="1"/>
  <c r="AS101" i="1"/>
  <c r="AS93" i="1"/>
  <c r="AS91" i="1"/>
  <c r="AS89" i="1"/>
  <c r="AS82" i="1"/>
  <c r="AS68" i="1"/>
  <c r="AS69" i="1" s="1"/>
  <c r="AS65" i="1"/>
  <c r="AS63" i="1"/>
  <c r="AS58" i="1"/>
  <c r="AS43" i="1"/>
  <c r="AS41" i="1"/>
  <c r="AF66" i="1" l="1"/>
  <c r="AF77" i="1" s="1"/>
  <c r="AF98" i="1" s="1"/>
  <c r="AS51" i="1"/>
  <c r="AA51" i="1"/>
  <c r="BZ51" i="1"/>
  <c r="AG96" i="1"/>
  <c r="AG97" i="1" s="1"/>
  <c r="AG98" i="1" s="1"/>
  <c r="AG148" i="1" s="1"/>
  <c r="AG151" i="1" s="1"/>
  <c r="BZ96" i="1"/>
  <c r="BZ97" i="1" s="1"/>
  <c r="AA96" i="1"/>
  <c r="AA97" i="1" s="1"/>
  <c r="AS96" i="1"/>
  <c r="AS97" i="1" s="1"/>
  <c r="AT96" i="1"/>
  <c r="AT97" i="1" s="1"/>
  <c r="AH114" i="1"/>
  <c r="AH134" i="1" s="1"/>
  <c r="AH146" i="1" s="1"/>
  <c r="AH98" i="1"/>
  <c r="N146" i="1"/>
  <c r="H148" i="1"/>
  <c r="H151" i="1" s="1"/>
  <c r="AF134" i="1"/>
  <c r="AF146" i="1" s="1"/>
  <c r="BZ66" i="1"/>
  <c r="AA66" i="1"/>
  <c r="AI77" i="1"/>
  <c r="AA114" i="1"/>
  <c r="AA134" i="1" s="1"/>
  <c r="AA146" i="1" s="1"/>
  <c r="BZ77" i="1"/>
  <c r="AI114" i="1"/>
  <c r="AI134" i="1" s="1"/>
  <c r="AI146" i="1" s="1"/>
  <c r="AT66" i="1"/>
  <c r="BZ114" i="1"/>
  <c r="BZ134" i="1" s="1"/>
  <c r="BZ146" i="1" s="1"/>
  <c r="AS114" i="1"/>
  <c r="AS134" i="1" s="1"/>
  <c r="AS146" i="1" s="1"/>
  <c r="AS66" i="1"/>
  <c r="AS77" i="1" s="1"/>
  <c r="AT114" i="1"/>
  <c r="AT134" i="1" s="1"/>
  <c r="AT146" i="1" s="1"/>
  <c r="AA77" i="1" l="1"/>
  <c r="AI98" i="1"/>
  <c r="AI148" i="1" s="1"/>
  <c r="AI151" i="1" s="1"/>
  <c r="AH148" i="1"/>
  <c r="AH151" i="1" s="1"/>
  <c r="AF148" i="1"/>
  <c r="AF151" i="1" s="1"/>
  <c r="BJ148" i="1"/>
  <c r="BJ151" i="1" s="1"/>
  <c r="BZ98" i="1"/>
  <c r="BZ148" i="1" s="1"/>
  <c r="BZ151" i="1" s="1"/>
  <c r="AA98" i="1"/>
  <c r="AA148" i="1" s="1"/>
  <c r="AA151" i="1" s="1"/>
  <c r="AS98" i="1"/>
  <c r="AS148" i="1" s="1"/>
  <c r="AS151" i="1" s="1"/>
  <c r="BE9" i="1" l="1"/>
  <c r="BK140" i="1"/>
  <c r="BK141" i="1" s="1"/>
  <c r="BK145" i="1" s="1"/>
  <c r="BK136" i="1"/>
  <c r="BK137" i="1" s="1"/>
  <c r="BK138" i="1" s="1"/>
  <c r="BK132" i="1"/>
  <c r="BK133" i="1" s="1"/>
  <c r="BK129" i="1"/>
  <c r="BK130" i="1" s="1"/>
  <c r="BK127" i="1"/>
  <c r="BK126" i="1"/>
  <c r="BK124" i="1"/>
  <c r="BK120" i="1"/>
  <c r="BK121" i="1" s="1"/>
  <c r="BK117" i="1"/>
  <c r="BK118" i="1" s="1"/>
  <c r="BK113" i="1"/>
  <c r="BK110" i="1"/>
  <c r="BK107" i="1"/>
  <c r="BK104" i="1"/>
  <c r="BK101" i="1"/>
  <c r="BK93" i="1"/>
  <c r="BK91" i="1"/>
  <c r="BK89" i="1"/>
  <c r="BK82" i="1"/>
  <c r="BK68" i="1"/>
  <c r="BK69" i="1" s="1"/>
  <c r="BK65" i="1"/>
  <c r="BK63" i="1"/>
  <c r="BK58" i="1"/>
  <c r="BK43" i="1"/>
  <c r="BK41" i="1"/>
  <c r="BM140" i="1"/>
  <c r="BM141" i="1" s="1"/>
  <c r="BM145" i="1" s="1"/>
  <c r="BM136" i="1"/>
  <c r="BM137" i="1" s="1"/>
  <c r="BM138" i="1" s="1"/>
  <c r="BM132" i="1"/>
  <c r="BM133" i="1" s="1"/>
  <c r="BM129" i="1"/>
  <c r="BM130" i="1" s="1"/>
  <c r="BM127" i="1"/>
  <c r="BM126" i="1"/>
  <c r="BM124" i="1"/>
  <c r="BM120" i="1"/>
  <c r="BM121" i="1" s="1"/>
  <c r="BM117" i="1"/>
  <c r="BM118" i="1" s="1"/>
  <c r="BM113" i="1"/>
  <c r="BM110" i="1"/>
  <c r="BM107" i="1"/>
  <c r="BM104" i="1"/>
  <c r="BM101" i="1"/>
  <c r="BM93" i="1"/>
  <c r="BM91" i="1"/>
  <c r="BM89" i="1"/>
  <c r="BM82" i="1"/>
  <c r="BM68" i="1"/>
  <c r="BM69" i="1" s="1"/>
  <c r="BM65" i="1"/>
  <c r="BM63" i="1"/>
  <c r="BM58" i="1"/>
  <c r="BM43" i="1"/>
  <c r="BM41" i="1"/>
  <c r="BM51" i="1" l="1"/>
  <c r="BK51" i="1"/>
  <c r="BK96" i="1"/>
  <c r="BK97" i="1" s="1"/>
  <c r="BM96" i="1"/>
  <c r="BM97" i="1" s="1"/>
  <c r="BK66" i="1"/>
  <c r="BK114" i="1"/>
  <c r="BK134" i="1" s="1"/>
  <c r="BK146" i="1" s="1"/>
  <c r="BM66" i="1"/>
  <c r="BM77" i="1" s="1"/>
  <c r="BM114" i="1"/>
  <c r="BM134" i="1" s="1"/>
  <c r="BM146" i="1" s="1"/>
  <c r="CL140" i="1"/>
  <c r="CJ140" i="1"/>
  <c r="CK140" i="1" s="1"/>
  <c r="CH140" i="1"/>
  <c r="CH141" i="1" s="1"/>
  <c r="CH145" i="1" s="1"/>
  <c r="CH146" i="1" s="1"/>
  <c r="CC140" i="1"/>
  <c r="CC141" i="1" s="1"/>
  <c r="CA140" i="1"/>
  <c r="CA141" i="1" s="1"/>
  <c r="CA145" i="1" s="1"/>
  <c r="CA146" i="1" s="1"/>
  <c r="BY140" i="1"/>
  <c r="BX140" i="1"/>
  <c r="BX141" i="1" s="1"/>
  <c r="BV140" i="1"/>
  <c r="BW140" i="1" s="1"/>
  <c r="BS140" i="1"/>
  <c r="BS141" i="1" s="1"/>
  <c r="BS145" i="1" s="1"/>
  <c r="BS146" i="1" s="1"/>
  <c r="BR140" i="1"/>
  <c r="BR141" i="1" s="1"/>
  <c r="BR145" i="1" s="1"/>
  <c r="BR146" i="1" s="1"/>
  <c r="BQ140" i="1"/>
  <c r="BQ141" i="1" s="1"/>
  <c r="BQ145" i="1" s="1"/>
  <c r="BQ146" i="1" s="1"/>
  <c r="BO140" i="1"/>
  <c r="BO141" i="1" s="1"/>
  <c r="BO145" i="1" s="1"/>
  <c r="BL140" i="1"/>
  <c r="BL141" i="1" s="1"/>
  <c r="BL145" i="1" s="1"/>
  <c r="BL146" i="1" s="1"/>
  <c r="BG140" i="1"/>
  <c r="BG141" i="1" s="1"/>
  <c r="BG145" i="1" s="1"/>
  <c r="S140" i="1"/>
  <c r="S141" i="1" s="1"/>
  <c r="S145" i="1" s="1"/>
  <c r="BF140" i="1"/>
  <c r="BF141" i="1" s="1"/>
  <c r="BC140" i="1"/>
  <c r="BC141" i="1" s="1"/>
  <c r="BC145" i="1" s="1"/>
  <c r="BC146" i="1" s="1"/>
  <c r="BD140" i="1"/>
  <c r="BD141" i="1" s="1"/>
  <c r="BD145" i="1" s="1"/>
  <c r="BD146" i="1" s="1"/>
  <c r="BB140" i="1"/>
  <c r="BB141" i="1" s="1"/>
  <c r="BB145" i="1" s="1"/>
  <c r="BB146" i="1" s="1"/>
  <c r="AY140" i="1"/>
  <c r="AY141" i="1" s="1"/>
  <c r="AY145" i="1" s="1"/>
  <c r="AY146" i="1" s="1"/>
  <c r="AZ140" i="1"/>
  <c r="AZ141" i="1" s="1"/>
  <c r="AZ145" i="1" s="1"/>
  <c r="AZ146" i="1" s="1"/>
  <c r="AW140" i="1"/>
  <c r="AW141" i="1" s="1"/>
  <c r="AW145" i="1" s="1"/>
  <c r="AW146" i="1" s="1"/>
  <c r="AX140" i="1"/>
  <c r="AX141" i="1" s="1"/>
  <c r="AX145" i="1" s="1"/>
  <c r="AX146" i="1" s="1"/>
  <c r="AU140" i="1"/>
  <c r="AU141" i="1" s="1"/>
  <c r="AU145" i="1" s="1"/>
  <c r="AU146" i="1" s="1"/>
  <c r="AV140" i="1"/>
  <c r="AV141" i="1" s="1"/>
  <c r="AV145" i="1" s="1"/>
  <c r="AV146" i="1" s="1"/>
  <c r="AR140" i="1"/>
  <c r="AR141" i="1" s="1"/>
  <c r="AR145" i="1" s="1"/>
  <c r="AR146" i="1" s="1"/>
  <c r="AQ140" i="1"/>
  <c r="AQ141" i="1" s="1"/>
  <c r="AO140" i="1"/>
  <c r="AO141" i="1" s="1"/>
  <c r="AO145" i="1" s="1"/>
  <c r="AO146" i="1" s="1"/>
  <c r="AM140" i="1"/>
  <c r="AM141" i="1" s="1"/>
  <c r="AM145" i="1" s="1"/>
  <c r="AK140" i="1"/>
  <c r="AK141" i="1" s="1"/>
  <c r="AK145" i="1" s="1"/>
  <c r="AK146" i="1" s="1"/>
  <c r="AJ140" i="1"/>
  <c r="AJ141" i="1" s="1"/>
  <c r="AJ145" i="1" s="1"/>
  <c r="AE140" i="1"/>
  <c r="AE141" i="1" s="1"/>
  <c r="AE145" i="1" s="1"/>
  <c r="AE146" i="1" s="1"/>
  <c r="AD140" i="1"/>
  <c r="AD141" i="1" s="1"/>
  <c r="AD145" i="1" s="1"/>
  <c r="AC140" i="1"/>
  <c r="Z140" i="1"/>
  <c r="Z141" i="1" s="1"/>
  <c r="Z145" i="1" s="1"/>
  <c r="Y140" i="1"/>
  <c r="Y141" i="1" s="1"/>
  <c r="Y145" i="1" s="1"/>
  <c r="X140" i="1"/>
  <c r="X141" i="1" s="1"/>
  <c r="X145" i="1" s="1"/>
  <c r="W140" i="1"/>
  <c r="W141" i="1" s="1"/>
  <c r="W145" i="1" s="1"/>
  <c r="W146" i="1" s="1"/>
  <c r="V140" i="1"/>
  <c r="V141" i="1" s="1"/>
  <c r="V145" i="1" s="1"/>
  <c r="V146" i="1" s="1"/>
  <c r="U140" i="1"/>
  <c r="U141" i="1" s="1"/>
  <c r="U145" i="1" s="1"/>
  <c r="T140" i="1"/>
  <c r="T141" i="1" s="1"/>
  <c r="T145" i="1" s="1"/>
  <c r="CK139" i="1"/>
  <c r="CI139" i="1"/>
  <c r="CB139" i="1"/>
  <c r="BW139" i="1"/>
  <c r="BU139" i="1"/>
  <c r="BE139" i="1"/>
  <c r="AP139" i="1"/>
  <c r="AB139" i="1"/>
  <c r="L139" i="1"/>
  <c r="CL136" i="1"/>
  <c r="CL132" i="1"/>
  <c r="CL129" i="1"/>
  <c r="CM129" i="1" s="1"/>
  <c r="CL127" i="1"/>
  <c r="CM127" i="1" s="1"/>
  <c r="CL126" i="1"/>
  <c r="CM126" i="1" s="1"/>
  <c r="CL124" i="1"/>
  <c r="CL120" i="1"/>
  <c r="CL117" i="1"/>
  <c r="CL118" i="1" s="1"/>
  <c r="CM118" i="1" s="1"/>
  <c r="CL113" i="1"/>
  <c r="CM113" i="1" s="1"/>
  <c r="CL110" i="1"/>
  <c r="CL107" i="1"/>
  <c r="CL104" i="1"/>
  <c r="CL101" i="1"/>
  <c r="CM101" i="1" s="1"/>
  <c r="CM95" i="1"/>
  <c r="CL93" i="1"/>
  <c r="CM93" i="1" s="1"/>
  <c r="CL91" i="1"/>
  <c r="CM91" i="1" s="1"/>
  <c r="CL89" i="1"/>
  <c r="CL82" i="1"/>
  <c r="CL68" i="1"/>
  <c r="CL65" i="1"/>
  <c r="CM65" i="1" s="1"/>
  <c r="CL63" i="1"/>
  <c r="CM63" i="1" s="1"/>
  <c r="CL43" i="1"/>
  <c r="CM43" i="1" s="1"/>
  <c r="CL41" i="1"/>
  <c r="BK77" i="1" l="1"/>
  <c r="CM51" i="1"/>
  <c r="CL51" i="1"/>
  <c r="CM82" i="1"/>
  <c r="CL96" i="1"/>
  <c r="CL97" i="1" s="1"/>
  <c r="CM57" i="1"/>
  <c r="CL58" i="1"/>
  <c r="CM58" i="1" s="1"/>
  <c r="G139" i="1"/>
  <c r="F139" i="1" s="1"/>
  <c r="F140" i="1" s="1"/>
  <c r="F141" i="1" s="1"/>
  <c r="F145" i="1" s="1"/>
  <c r="CM66" i="1"/>
  <c r="CM114" i="1"/>
  <c r="CL137" i="1"/>
  <c r="CM136" i="1"/>
  <c r="CL69" i="1"/>
  <c r="CM69" i="1" s="1"/>
  <c r="CM68" i="1"/>
  <c r="CM76" i="1"/>
  <c r="CL121" i="1"/>
  <c r="CM121" i="1" s="1"/>
  <c r="CM120" i="1"/>
  <c r="CL141" i="1"/>
  <c r="CM140" i="1"/>
  <c r="CL133" i="1"/>
  <c r="CM133" i="1" s="1"/>
  <c r="CM132" i="1"/>
  <c r="AC141" i="1"/>
  <c r="AC145" i="1" s="1"/>
  <c r="AP140" i="1"/>
  <c r="BM98" i="1"/>
  <c r="BM148" i="1" s="1"/>
  <c r="BM151" i="1" s="1"/>
  <c r="BK98" i="1"/>
  <c r="BK148" i="1" s="1"/>
  <c r="BK151" i="1" s="1"/>
  <c r="CL66" i="1"/>
  <c r="CB140" i="1"/>
  <c r="CM96" i="1"/>
  <c r="AB140" i="1"/>
  <c r="CL114" i="1"/>
  <c r="BU140" i="1"/>
  <c r="O145" i="1"/>
  <c r="O146" i="1" s="1"/>
  <c r="BU141" i="1"/>
  <c r="BF145" i="1"/>
  <c r="BU145" i="1" s="1"/>
  <c r="BX145" i="1"/>
  <c r="BX146" i="1" s="1"/>
  <c r="BE141" i="1"/>
  <c r="AQ145" i="1"/>
  <c r="CC145" i="1"/>
  <c r="CI141" i="1"/>
  <c r="L145" i="1"/>
  <c r="L141" i="1"/>
  <c r="BY141" i="1"/>
  <c r="BY145" i="1" s="1"/>
  <c r="BE140" i="1"/>
  <c r="BV141" i="1"/>
  <c r="CJ141" i="1"/>
  <c r="CI140" i="1"/>
  <c r="L140" i="1"/>
  <c r="CL130" i="1"/>
  <c r="CM130" i="1" s="1"/>
  <c r="AJ136" i="1"/>
  <c r="AJ137" i="1" s="1"/>
  <c r="AJ138" i="1" s="1"/>
  <c r="AJ132" i="1"/>
  <c r="AJ133" i="1" s="1"/>
  <c r="AJ129" i="1"/>
  <c r="AJ130" i="1" s="1"/>
  <c r="AJ127" i="1"/>
  <c r="AJ126" i="1"/>
  <c r="AJ124" i="1"/>
  <c r="AJ120" i="1"/>
  <c r="AJ121" i="1" s="1"/>
  <c r="AJ117" i="1"/>
  <c r="AJ118" i="1" s="1"/>
  <c r="AJ113" i="1"/>
  <c r="AJ110" i="1"/>
  <c r="AJ107" i="1"/>
  <c r="AJ104" i="1"/>
  <c r="AJ101" i="1"/>
  <c r="AJ93" i="1"/>
  <c r="AJ91" i="1"/>
  <c r="AJ89" i="1"/>
  <c r="AJ82" i="1"/>
  <c r="AJ68" i="1"/>
  <c r="AJ69" i="1" s="1"/>
  <c r="AJ65" i="1"/>
  <c r="AJ63" i="1"/>
  <c r="AJ58" i="1"/>
  <c r="AJ43" i="1"/>
  <c r="AJ41" i="1"/>
  <c r="CB62" i="1"/>
  <c r="T136" i="1"/>
  <c r="T137" i="1" s="1"/>
  <c r="T138" i="1" s="1"/>
  <c r="T132" i="1"/>
  <c r="T133" i="1" s="1"/>
  <c r="T129" i="1"/>
  <c r="T130" i="1" s="1"/>
  <c r="T127" i="1"/>
  <c r="T126" i="1"/>
  <c r="T124" i="1"/>
  <c r="T120" i="1"/>
  <c r="T121" i="1" s="1"/>
  <c r="T117" i="1"/>
  <c r="T118" i="1" s="1"/>
  <c r="T113" i="1"/>
  <c r="T110" i="1"/>
  <c r="T107" i="1"/>
  <c r="T104" i="1"/>
  <c r="T101" i="1"/>
  <c r="T93" i="1"/>
  <c r="T91" i="1"/>
  <c r="T89" i="1"/>
  <c r="T82" i="1"/>
  <c r="T68" i="1"/>
  <c r="T69" i="1" s="1"/>
  <c r="T65" i="1"/>
  <c r="T63" i="1"/>
  <c r="T58" i="1"/>
  <c r="T43" i="1"/>
  <c r="T41" i="1"/>
  <c r="U136" i="1"/>
  <c r="U137" i="1" s="1"/>
  <c r="U138" i="1" s="1"/>
  <c r="U132" i="1"/>
  <c r="U133" i="1" s="1"/>
  <c r="U129" i="1"/>
  <c r="U130" i="1" s="1"/>
  <c r="U127" i="1"/>
  <c r="U126" i="1"/>
  <c r="U124" i="1"/>
  <c r="U120" i="1"/>
  <c r="U121" i="1" s="1"/>
  <c r="U117" i="1"/>
  <c r="U118" i="1" s="1"/>
  <c r="U113" i="1"/>
  <c r="U110" i="1"/>
  <c r="U107" i="1"/>
  <c r="U104" i="1"/>
  <c r="U101" i="1"/>
  <c r="U93" i="1"/>
  <c r="U91" i="1"/>
  <c r="U89" i="1"/>
  <c r="U82" i="1"/>
  <c r="U68" i="1"/>
  <c r="U69" i="1" s="1"/>
  <c r="U65" i="1"/>
  <c r="U63" i="1"/>
  <c r="U58" i="1"/>
  <c r="U43" i="1"/>
  <c r="U41" i="1"/>
  <c r="CM77" i="1" l="1"/>
  <c r="CL77" i="1"/>
  <c r="CM141" i="1"/>
  <c r="CL145" i="1"/>
  <c r="CM145" i="1" s="1"/>
  <c r="U51" i="1"/>
  <c r="AJ51" i="1"/>
  <c r="T51" i="1"/>
  <c r="U96" i="1"/>
  <c r="U97" i="1" s="1"/>
  <c r="AJ96" i="1"/>
  <c r="AJ97" i="1" s="1"/>
  <c r="T96" i="1"/>
  <c r="T97" i="1" s="1"/>
  <c r="AP141" i="1"/>
  <c r="G140" i="1"/>
  <c r="CL138" i="1"/>
  <c r="CM138" i="1" s="1"/>
  <c r="CM137" i="1"/>
  <c r="CI145" i="1"/>
  <c r="CC146" i="1"/>
  <c r="AP145" i="1"/>
  <c r="AC146" i="1"/>
  <c r="BE145" i="1"/>
  <c r="AQ146" i="1"/>
  <c r="AJ66" i="1"/>
  <c r="CM97" i="1"/>
  <c r="AJ114" i="1"/>
  <c r="AJ134" i="1" s="1"/>
  <c r="AJ146" i="1" s="1"/>
  <c r="CL134" i="1"/>
  <c r="BV145" i="1"/>
  <c r="BW141" i="1"/>
  <c r="CK141" i="1"/>
  <c r="CJ145" i="1"/>
  <c r="CB141" i="1"/>
  <c r="AB141" i="1"/>
  <c r="CB145" i="1"/>
  <c r="AB145" i="1"/>
  <c r="T114" i="1"/>
  <c r="T134" i="1" s="1"/>
  <c r="T146" i="1" s="1"/>
  <c r="U114" i="1"/>
  <c r="U134" i="1" s="1"/>
  <c r="U146" i="1" s="1"/>
  <c r="T66" i="1"/>
  <c r="U66" i="1"/>
  <c r="BG136" i="1"/>
  <c r="BG137" i="1" s="1"/>
  <c r="BG138" i="1" s="1"/>
  <c r="BG132" i="1"/>
  <c r="BG133" i="1" s="1"/>
  <c r="BG129" i="1"/>
  <c r="BG130" i="1" s="1"/>
  <c r="BG127" i="1"/>
  <c r="BG126" i="1"/>
  <c r="BG124" i="1"/>
  <c r="BG120" i="1"/>
  <c r="BG121" i="1" s="1"/>
  <c r="BG117" i="1"/>
  <c r="BG118" i="1" s="1"/>
  <c r="BG113" i="1"/>
  <c r="BG110" i="1"/>
  <c r="BG107" i="1"/>
  <c r="BG104" i="1"/>
  <c r="BG101" i="1"/>
  <c r="BG93" i="1"/>
  <c r="BG91" i="1"/>
  <c r="BG89" i="1"/>
  <c r="BG82" i="1"/>
  <c r="BG68" i="1"/>
  <c r="BG69" i="1" s="1"/>
  <c r="BG65" i="1"/>
  <c r="BG63" i="1"/>
  <c r="BG58" i="1"/>
  <c r="BG43" i="1"/>
  <c r="BG41" i="1"/>
  <c r="AD136" i="1"/>
  <c r="AD137" i="1" s="1"/>
  <c r="AD138" i="1" s="1"/>
  <c r="AD132" i="1"/>
  <c r="AD133" i="1" s="1"/>
  <c r="AD129" i="1"/>
  <c r="AD130" i="1" s="1"/>
  <c r="AD127" i="1"/>
  <c r="AD126" i="1"/>
  <c r="AD124" i="1"/>
  <c r="AD120" i="1"/>
  <c r="AD121" i="1" s="1"/>
  <c r="AD117" i="1"/>
  <c r="AD118" i="1" s="1"/>
  <c r="AD113" i="1"/>
  <c r="AD110" i="1"/>
  <c r="AD107" i="1"/>
  <c r="AD104" i="1"/>
  <c r="AD101" i="1"/>
  <c r="AD93" i="1"/>
  <c r="AD91" i="1"/>
  <c r="AD89" i="1"/>
  <c r="AD82" i="1"/>
  <c r="AD68" i="1"/>
  <c r="AD69" i="1" s="1"/>
  <c r="AD65" i="1"/>
  <c r="AD63" i="1"/>
  <c r="AD58" i="1"/>
  <c r="AD43" i="1"/>
  <c r="AD41" i="1"/>
  <c r="AJ77" i="1" l="1"/>
  <c r="T77" i="1"/>
  <c r="U77" i="1"/>
  <c r="CL146" i="1"/>
  <c r="AD51" i="1"/>
  <c r="BG51" i="1"/>
  <c r="AD96" i="1"/>
  <c r="AD97" i="1" s="1"/>
  <c r="BG96" i="1"/>
  <c r="BG97" i="1" s="1"/>
  <c r="G141" i="1"/>
  <c r="CM134" i="1"/>
  <c r="CM146" i="1" s="1"/>
  <c r="CM98" i="1"/>
  <c r="BW145" i="1"/>
  <c r="BV146" i="1"/>
  <c r="CK145" i="1"/>
  <c r="CJ146" i="1"/>
  <c r="AJ98" i="1"/>
  <c r="AJ148" i="1" s="1"/>
  <c r="AJ151" i="1" s="1"/>
  <c r="CL98" i="1"/>
  <c r="W148" i="1"/>
  <c r="W151" i="1" s="1"/>
  <c r="AK148" i="1"/>
  <c r="AK151" i="1" s="1"/>
  <c r="AD66" i="1"/>
  <c r="BD148" i="1"/>
  <c r="BD151" i="1" s="1"/>
  <c r="BC148" i="1"/>
  <c r="BC151" i="1" s="1"/>
  <c r="AY148" i="1"/>
  <c r="AY151" i="1" s="1"/>
  <c r="BG66" i="1"/>
  <c r="AW148" i="1"/>
  <c r="AW151" i="1" s="1"/>
  <c r="AD114" i="1"/>
  <c r="AD134" i="1" s="1"/>
  <c r="AD146" i="1" s="1"/>
  <c r="BG114" i="1"/>
  <c r="BG134" i="1" s="1"/>
  <c r="BG146" i="1" s="1"/>
  <c r="BG77" i="1"/>
  <c r="AU148" i="1"/>
  <c r="AU151" i="1" s="1"/>
  <c r="T98" i="1"/>
  <c r="T148" i="1" s="1"/>
  <c r="T151" i="1" s="1"/>
  <c r="U98" i="1"/>
  <c r="U148" i="1" s="1"/>
  <c r="U151" i="1" s="1"/>
  <c r="BY136" i="1"/>
  <c r="BY137" i="1" s="1"/>
  <c r="BY138" i="1" s="1"/>
  <c r="BY132" i="1"/>
  <c r="BY133" i="1" s="1"/>
  <c r="BY129" i="1"/>
  <c r="BY130" i="1" s="1"/>
  <c r="BY127" i="1"/>
  <c r="BY126" i="1"/>
  <c r="BY124" i="1"/>
  <c r="BY120" i="1"/>
  <c r="BY121" i="1" s="1"/>
  <c r="BY117" i="1"/>
  <c r="BY118" i="1" s="1"/>
  <c r="BY113" i="1"/>
  <c r="BY110" i="1"/>
  <c r="BY107" i="1"/>
  <c r="BY104" i="1"/>
  <c r="BY101" i="1"/>
  <c r="BY93" i="1"/>
  <c r="BY91" i="1"/>
  <c r="BY89" i="1"/>
  <c r="BY82" i="1"/>
  <c r="BY68" i="1"/>
  <c r="BY69" i="1" s="1"/>
  <c r="BY65" i="1"/>
  <c r="BY63" i="1"/>
  <c r="BY58" i="1"/>
  <c r="BY43" i="1"/>
  <c r="BY41" i="1"/>
  <c r="BO136" i="1"/>
  <c r="BO137" i="1" s="1"/>
  <c r="BO138" i="1" s="1"/>
  <c r="BO132" i="1"/>
  <c r="BO133" i="1" s="1"/>
  <c r="BO129" i="1"/>
  <c r="BO130" i="1" s="1"/>
  <c r="BO127" i="1"/>
  <c r="BO126" i="1"/>
  <c r="BO124" i="1"/>
  <c r="BO120" i="1"/>
  <c r="BO121" i="1" s="1"/>
  <c r="BO117" i="1"/>
  <c r="BO118" i="1" s="1"/>
  <c r="BO113" i="1"/>
  <c r="BO110" i="1"/>
  <c r="BO107" i="1"/>
  <c r="BO104" i="1"/>
  <c r="BO101" i="1"/>
  <c r="BO93" i="1"/>
  <c r="BO91" i="1"/>
  <c r="BO89" i="1"/>
  <c r="BO82" i="1"/>
  <c r="BO68" i="1"/>
  <c r="BO69" i="1" s="1"/>
  <c r="BO65" i="1"/>
  <c r="BO63" i="1"/>
  <c r="BO58" i="1"/>
  <c r="BO43" i="1"/>
  <c r="BO41" i="1"/>
  <c r="CL148" i="1" l="1"/>
  <c r="CL151" i="1" s="1"/>
  <c r="AD77" i="1"/>
  <c r="AD98" i="1" s="1"/>
  <c r="AD148" i="1" s="1"/>
  <c r="AD151" i="1" s="1"/>
  <c r="BO51" i="1"/>
  <c r="BY51" i="1"/>
  <c r="BO96" i="1"/>
  <c r="BO97" i="1" s="1"/>
  <c r="BY96" i="1"/>
  <c r="BY97" i="1" s="1"/>
  <c r="G145" i="1"/>
  <c r="CM148" i="1"/>
  <c r="CM151" i="1" s="1"/>
  <c r="BG98" i="1"/>
  <c r="BG148" i="1" s="1"/>
  <c r="BG151" i="1" s="1"/>
  <c r="BO66" i="1"/>
  <c r="BY66" i="1"/>
  <c r="BO114" i="1"/>
  <c r="BO134" i="1" s="1"/>
  <c r="BO146" i="1" s="1"/>
  <c r="BY114" i="1"/>
  <c r="BY134" i="1" s="1"/>
  <c r="BY146" i="1" s="1"/>
  <c r="BO77" i="1"/>
  <c r="BY77" i="1" l="1"/>
  <c r="BY98" i="1" s="1"/>
  <c r="BY148" i="1" s="1"/>
  <c r="BY151" i="1" s="1"/>
  <c r="BO98" i="1"/>
  <c r="BO148" i="1" s="1"/>
  <c r="BO151" i="1" s="1"/>
  <c r="CK65" i="1" l="1"/>
  <c r="BW65" i="1"/>
  <c r="S65" i="1"/>
  <c r="BF65" i="1"/>
  <c r="AM65" i="1"/>
  <c r="Z65" i="1"/>
  <c r="Y65" i="1"/>
  <c r="X65" i="1"/>
  <c r="CK64" i="1"/>
  <c r="CI64" i="1"/>
  <c r="CB64" i="1"/>
  <c r="BW64" i="1"/>
  <c r="BE64" i="1"/>
  <c r="BE65" i="1" s="1"/>
  <c r="AP64" i="1"/>
  <c r="AP65" i="1" s="1"/>
  <c r="AB64" i="1"/>
  <c r="L64" i="1"/>
  <c r="L65" i="1" l="1"/>
  <c r="AB65" i="1"/>
  <c r="CB65" i="1"/>
  <c r="CI65" i="1"/>
  <c r="S110" i="1" l="1"/>
  <c r="BF110" i="1"/>
  <c r="AM110" i="1"/>
  <c r="Z110" i="1"/>
  <c r="Y110" i="1"/>
  <c r="X110" i="1"/>
  <c r="CK108" i="1"/>
  <c r="CI108" i="1"/>
  <c r="CB108" i="1"/>
  <c r="BW108" i="1"/>
  <c r="BE108" i="1"/>
  <c r="AP108" i="1"/>
  <c r="AB108" i="1"/>
  <c r="L108" i="1"/>
  <c r="CK109" i="1"/>
  <c r="CI109" i="1"/>
  <c r="CB109" i="1"/>
  <c r="BW109" i="1"/>
  <c r="BE109" i="1"/>
  <c r="AP109" i="1"/>
  <c r="AB109" i="1"/>
  <c r="L109" i="1"/>
  <c r="L111" i="1"/>
  <c r="AB111" i="1"/>
  <c r="AP111" i="1"/>
  <c r="BE111" i="1"/>
  <c r="BW111" i="1"/>
  <c r="CB111" i="1"/>
  <c r="CI111" i="1"/>
  <c r="CK111" i="1"/>
  <c r="S41" i="1"/>
  <c r="BF41" i="1"/>
  <c r="AP110" i="1" l="1"/>
  <c r="L110" i="1"/>
  <c r="BE110" i="1"/>
  <c r="CK110" i="1"/>
  <c r="BW110" i="1"/>
  <c r="CB110" i="1"/>
  <c r="CI110" i="1"/>
  <c r="AB110" i="1"/>
  <c r="CK100" i="1" l="1"/>
  <c r="CI100" i="1"/>
  <c r="CB100" i="1"/>
  <c r="BW100" i="1"/>
  <c r="BE100" i="1"/>
  <c r="AP100" i="1"/>
  <c r="AB100" i="1"/>
  <c r="L100" i="1"/>
  <c r="CK101" i="1"/>
  <c r="S101" i="1"/>
  <c r="BF101" i="1"/>
  <c r="AM101" i="1"/>
  <c r="Z101" i="1"/>
  <c r="Y101" i="1"/>
  <c r="X101" i="1"/>
  <c r="CI101" i="1" l="1"/>
  <c r="L101" i="1"/>
  <c r="AB101" i="1"/>
  <c r="AP101" i="1"/>
  <c r="BE101" i="1"/>
  <c r="BW101" i="1"/>
  <c r="CB101" i="1"/>
  <c r="S117" i="1"/>
  <c r="BF117" i="1"/>
  <c r="AM117" i="1"/>
  <c r="Z117" i="1"/>
  <c r="Y117" i="1"/>
  <c r="X117" i="1"/>
  <c r="CI147" i="1"/>
  <c r="CI135" i="1"/>
  <c r="CI131" i="1"/>
  <c r="CI128" i="1"/>
  <c r="CI125" i="1"/>
  <c r="CI123" i="1"/>
  <c r="CI122" i="1"/>
  <c r="CI119" i="1"/>
  <c r="CI116" i="1"/>
  <c r="CI115" i="1"/>
  <c r="CI112" i="1"/>
  <c r="CI106" i="1"/>
  <c r="CI105" i="1"/>
  <c r="CI103" i="1"/>
  <c r="CI102" i="1"/>
  <c r="CI99" i="1"/>
  <c r="CI94" i="1"/>
  <c r="CI92" i="1"/>
  <c r="CI90" i="1"/>
  <c r="CI88" i="1"/>
  <c r="CI87" i="1"/>
  <c r="CI86" i="1"/>
  <c r="CI85" i="1"/>
  <c r="CI84" i="1"/>
  <c r="CI83" i="1"/>
  <c r="CI81" i="1"/>
  <c r="CI72" i="1"/>
  <c r="CI70" i="1"/>
  <c r="CI67" i="1"/>
  <c r="CI62" i="1"/>
  <c r="CI56" i="1"/>
  <c r="CI55" i="1"/>
  <c r="CI52" i="1"/>
  <c r="CI49" i="1"/>
  <c r="CI47" i="1"/>
  <c r="CI46" i="1"/>
  <c r="CI45" i="1"/>
  <c r="CI44" i="1"/>
  <c r="CI42" i="1"/>
  <c r="CI40" i="1"/>
  <c r="CI39" i="1"/>
  <c r="CI38" i="1"/>
  <c r="CI37" i="1"/>
  <c r="CI36" i="1"/>
  <c r="CI35" i="1"/>
  <c r="CI34" i="1"/>
  <c r="CI33" i="1"/>
  <c r="CI32" i="1"/>
  <c r="CI30" i="1"/>
  <c r="CI29" i="1"/>
  <c r="CI28" i="1"/>
  <c r="CI27" i="1"/>
  <c r="CI26" i="1"/>
  <c r="CI25" i="1"/>
  <c r="CI23" i="1"/>
  <c r="CI22" i="1"/>
  <c r="CI21" i="1"/>
  <c r="CI20" i="1"/>
  <c r="CI17" i="1"/>
  <c r="CI16" i="1"/>
  <c r="CI14" i="1"/>
  <c r="CI15" i="1" s="1"/>
  <c r="CI12" i="1"/>
  <c r="CI10" i="1"/>
  <c r="CI9" i="1"/>
  <c r="CI24" i="1" l="1"/>
  <c r="CI31" i="1"/>
  <c r="CI13" i="1"/>
  <c r="CI18" i="1"/>
  <c r="CI19" i="1" s="1"/>
  <c r="CI50" i="1"/>
  <c r="CI117" i="1"/>
  <c r="Y136" i="1"/>
  <c r="Y137" i="1" s="1"/>
  <c r="Y138" i="1" s="1"/>
  <c r="Y132" i="1"/>
  <c r="Y133" i="1" s="1"/>
  <c r="Y129" i="1"/>
  <c r="Y130" i="1" s="1"/>
  <c r="Y127" i="1"/>
  <c r="Y126" i="1"/>
  <c r="Y124" i="1"/>
  <c r="Y120" i="1"/>
  <c r="Y121" i="1" s="1"/>
  <c r="Y118" i="1"/>
  <c r="Y113" i="1"/>
  <c r="Y107" i="1"/>
  <c r="Y104" i="1"/>
  <c r="Y93" i="1"/>
  <c r="Y91" i="1"/>
  <c r="Y89" i="1"/>
  <c r="Y82" i="1"/>
  <c r="Y68" i="1"/>
  <c r="Y69" i="1" s="1"/>
  <c r="Y63" i="1"/>
  <c r="Y66" i="1" s="1"/>
  <c r="Y58" i="1"/>
  <c r="Y43" i="1"/>
  <c r="Y41" i="1"/>
  <c r="Z136" i="1"/>
  <c r="Z137" i="1" s="1"/>
  <c r="Z138" i="1" s="1"/>
  <c r="Z132" i="1"/>
  <c r="Z133" i="1" s="1"/>
  <c r="Z129" i="1"/>
  <c r="Z130" i="1" s="1"/>
  <c r="Z127" i="1"/>
  <c r="Z126" i="1"/>
  <c r="Z124" i="1"/>
  <c r="Z120" i="1"/>
  <c r="Z121" i="1" s="1"/>
  <c r="Z118" i="1"/>
  <c r="Z113" i="1"/>
  <c r="Z107" i="1"/>
  <c r="Z104" i="1"/>
  <c r="Z93" i="1"/>
  <c r="Z91" i="1"/>
  <c r="Z89" i="1"/>
  <c r="Z82" i="1"/>
  <c r="Z68" i="1"/>
  <c r="Z69" i="1" s="1"/>
  <c r="Z63" i="1"/>
  <c r="Z66" i="1" s="1"/>
  <c r="Z58" i="1"/>
  <c r="Z43" i="1"/>
  <c r="Z41" i="1"/>
  <c r="X136" i="1"/>
  <c r="X137" i="1" s="1"/>
  <c r="X138" i="1" s="1"/>
  <c r="X132" i="1"/>
  <c r="X133" i="1" s="1"/>
  <c r="X129" i="1"/>
  <c r="X130" i="1" s="1"/>
  <c r="X127" i="1"/>
  <c r="X126" i="1"/>
  <c r="X124" i="1"/>
  <c r="X120" i="1"/>
  <c r="X121" i="1" s="1"/>
  <c r="X118" i="1"/>
  <c r="X113" i="1"/>
  <c r="X107" i="1"/>
  <c r="X104" i="1"/>
  <c r="X93" i="1"/>
  <c r="X91" i="1"/>
  <c r="X89" i="1"/>
  <c r="X82" i="1"/>
  <c r="X68" i="1"/>
  <c r="X69" i="1" s="1"/>
  <c r="X63" i="1"/>
  <c r="X66" i="1" s="1"/>
  <c r="X58" i="1"/>
  <c r="X43" i="1"/>
  <c r="X41" i="1"/>
  <c r="X51" i="1" l="1"/>
  <c r="Y51" i="1"/>
  <c r="Z51" i="1"/>
  <c r="Y96" i="1"/>
  <c r="Y97" i="1" s="1"/>
  <c r="X96" i="1"/>
  <c r="X97" i="1" s="1"/>
  <c r="Z96" i="1"/>
  <c r="Z97" i="1" s="1"/>
  <c r="Z114" i="1"/>
  <c r="Z134" i="1" s="1"/>
  <c r="Z146" i="1" s="1"/>
  <c r="Y114" i="1"/>
  <c r="Y134" i="1" s="1"/>
  <c r="Y146" i="1" s="1"/>
  <c r="X114" i="1"/>
  <c r="X134" i="1" s="1"/>
  <c r="X146" i="1" s="1"/>
  <c r="Y77" i="1"/>
  <c r="Z77" i="1"/>
  <c r="X77" i="1"/>
  <c r="X98" i="1" l="1"/>
  <c r="X148" i="1" s="1"/>
  <c r="X151" i="1" s="1"/>
  <c r="V148" i="1"/>
  <c r="V151" i="1" s="1"/>
  <c r="CH148" i="1"/>
  <c r="CH151" i="1" s="1"/>
  <c r="Y98" i="1"/>
  <c r="Y148" i="1" s="1"/>
  <c r="Y151" i="1" s="1"/>
  <c r="Z98" i="1"/>
  <c r="Z148" i="1" s="1"/>
  <c r="Z151" i="1" s="1"/>
  <c r="CK10" i="1"/>
  <c r="CB10" i="1"/>
  <c r="BW10" i="1"/>
  <c r="BE10" i="1"/>
  <c r="AP10" i="1"/>
  <c r="AB10" i="1"/>
  <c r="L10" i="1"/>
  <c r="CK69" i="1" l="1"/>
  <c r="S68" i="1"/>
  <c r="S69" i="1" s="1"/>
  <c r="BF68" i="1"/>
  <c r="BF69" i="1" s="1"/>
  <c r="AM68" i="1"/>
  <c r="AM69" i="1" s="1"/>
  <c r="CK67" i="1"/>
  <c r="CB67" i="1"/>
  <c r="BW67" i="1"/>
  <c r="BE67" i="1"/>
  <c r="BE68" i="1" s="1"/>
  <c r="AP67" i="1"/>
  <c r="AP68" i="1" s="1"/>
  <c r="AB67" i="1"/>
  <c r="L67" i="1"/>
  <c r="CB69" i="1" l="1"/>
  <c r="CB68" i="1"/>
  <c r="CI69" i="1"/>
  <c r="CI68" i="1"/>
  <c r="BW68" i="1"/>
  <c r="CK68" i="1"/>
  <c r="AB68" i="1"/>
  <c r="L69" i="1"/>
  <c r="L68" i="1"/>
  <c r="AB69" i="1"/>
  <c r="BW69" i="1"/>
  <c r="CK84" i="1"/>
  <c r="CB84" i="1"/>
  <c r="BW84" i="1"/>
  <c r="BE84" i="1"/>
  <c r="AP84" i="1"/>
  <c r="AB84" i="1"/>
  <c r="L84" i="1"/>
  <c r="CI41" i="1" l="1"/>
  <c r="AM41" i="1"/>
  <c r="CI76" i="1" l="1"/>
  <c r="S63" i="1"/>
  <c r="S66" i="1" s="1"/>
  <c r="BF63" i="1"/>
  <c r="BF66" i="1" s="1"/>
  <c r="AM63" i="1"/>
  <c r="AM66" i="1" s="1"/>
  <c r="CK62" i="1"/>
  <c r="BW62" i="1"/>
  <c r="BE62" i="1"/>
  <c r="AP62" i="1"/>
  <c r="AB62" i="1"/>
  <c r="L62" i="1"/>
  <c r="AB135" i="1"/>
  <c r="AB131" i="1"/>
  <c r="AB128" i="1"/>
  <c r="AB125" i="1"/>
  <c r="AB123" i="1"/>
  <c r="AB122" i="1"/>
  <c r="AB119" i="1"/>
  <c r="AB116" i="1"/>
  <c r="AB115" i="1"/>
  <c r="AB112" i="1"/>
  <c r="AB106" i="1"/>
  <c r="AB105" i="1"/>
  <c r="AB103" i="1"/>
  <c r="AB102" i="1"/>
  <c r="AB94" i="1"/>
  <c r="AB92" i="1"/>
  <c r="AB90" i="1"/>
  <c r="AB88" i="1"/>
  <c r="AB87" i="1"/>
  <c r="AB86" i="1"/>
  <c r="AB85" i="1"/>
  <c r="AB83" i="1"/>
  <c r="AB81" i="1"/>
  <c r="AB72" i="1"/>
  <c r="AB70" i="1"/>
  <c r="AB56" i="1"/>
  <c r="AB55" i="1"/>
  <c r="AB52" i="1"/>
  <c r="AB49" i="1"/>
  <c r="AB47" i="1"/>
  <c r="AB46" i="1"/>
  <c r="AB45" i="1"/>
  <c r="AB44" i="1"/>
  <c r="AB42" i="1"/>
  <c r="AB40" i="1"/>
  <c r="AB39" i="1"/>
  <c r="AB38" i="1"/>
  <c r="AB37" i="1"/>
  <c r="AB36" i="1"/>
  <c r="AB35" i="1"/>
  <c r="AB34" i="1"/>
  <c r="AB33" i="1"/>
  <c r="AB32" i="1"/>
  <c r="AB30" i="1"/>
  <c r="AB29" i="1"/>
  <c r="AB28" i="1"/>
  <c r="AB27" i="1"/>
  <c r="AB26" i="1"/>
  <c r="AB25" i="1"/>
  <c r="AB23" i="1"/>
  <c r="AB22" i="1"/>
  <c r="AB21" i="1"/>
  <c r="AB20" i="1"/>
  <c r="AB17" i="1"/>
  <c r="AB16" i="1"/>
  <c r="AB14" i="1"/>
  <c r="AB15" i="1" s="1"/>
  <c r="AB12" i="1"/>
  <c r="AB9" i="1"/>
  <c r="AB13" i="1" s="1"/>
  <c r="AB31" i="1" l="1"/>
  <c r="AB24" i="1"/>
  <c r="AB18" i="1"/>
  <c r="AB19" i="1" s="1"/>
  <c r="AB50" i="1"/>
  <c r="CB66" i="1"/>
  <c r="CB63" i="1"/>
  <c r="CI63" i="1"/>
  <c r="CI66" i="1" s="1"/>
  <c r="AB117" i="1"/>
  <c r="AB41" i="1"/>
  <c r="CK63" i="1"/>
  <c r="CK66" i="1" s="1"/>
  <c r="CK106" i="1"/>
  <c r="CB106" i="1"/>
  <c r="BW106" i="1"/>
  <c r="BE106" i="1"/>
  <c r="AP106" i="1"/>
  <c r="L106" i="1"/>
  <c r="CI107" i="1"/>
  <c r="S107" i="1"/>
  <c r="BF107" i="1"/>
  <c r="AM107" i="1"/>
  <c r="S104" i="1"/>
  <c r="BF104" i="1"/>
  <c r="AM104" i="1"/>
  <c r="CK103" i="1"/>
  <c r="CB103" i="1"/>
  <c r="BW103" i="1"/>
  <c r="BE103" i="1"/>
  <c r="AP103" i="1"/>
  <c r="L103" i="1"/>
  <c r="CI104" i="1" l="1"/>
  <c r="AB107" i="1"/>
  <c r="AB104" i="1"/>
  <c r="I148" i="1" l="1"/>
  <c r="I151" i="1" s="1"/>
  <c r="BE63" i="1"/>
  <c r="BE66" i="1" s="1"/>
  <c r="AP63" i="1"/>
  <c r="AP66" i="1" s="1"/>
  <c r="AB63" i="1"/>
  <c r="AB66" i="1" s="1"/>
  <c r="L63" i="1"/>
  <c r="L66" i="1" l="1"/>
  <c r="BW63" i="1"/>
  <c r="BW66" i="1" l="1"/>
  <c r="O148" i="1"/>
  <c r="O151" i="1" s="1"/>
  <c r="CK105" i="1"/>
  <c r="CK107" i="1" s="1"/>
  <c r="CB105" i="1"/>
  <c r="CB107" i="1" s="1"/>
  <c r="BW105" i="1"/>
  <c r="BW107" i="1" s="1"/>
  <c r="BE105" i="1"/>
  <c r="BE107" i="1" s="1"/>
  <c r="AP105" i="1"/>
  <c r="AP107" i="1" s="1"/>
  <c r="L105" i="1"/>
  <c r="L107" i="1" l="1"/>
  <c r="CI89" i="1"/>
  <c r="S89" i="1"/>
  <c r="AB89" i="1" s="1"/>
  <c r="BF89" i="1"/>
  <c r="AM89" i="1"/>
  <c r="CK86" i="1" l="1"/>
  <c r="CB86" i="1"/>
  <c r="BW86" i="1"/>
  <c r="BE86" i="1"/>
  <c r="AP86" i="1"/>
  <c r="L86" i="1"/>
  <c r="CK37" i="1"/>
  <c r="CB37" i="1"/>
  <c r="BW37" i="1"/>
  <c r="BE37" i="1"/>
  <c r="AP37" i="1"/>
  <c r="L37" i="1"/>
  <c r="AM136" i="1"/>
  <c r="AM137" i="1" s="1"/>
  <c r="AM138" i="1" s="1"/>
  <c r="AM132" i="1"/>
  <c r="AM133" i="1" s="1"/>
  <c r="AM129" i="1"/>
  <c r="AM130" i="1" s="1"/>
  <c r="AM127" i="1"/>
  <c r="AM126" i="1"/>
  <c r="AM124" i="1"/>
  <c r="AM120" i="1"/>
  <c r="AM121" i="1" s="1"/>
  <c r="AM118" i="1"/>
  <c r="AM113" i="1"/>
  <c r="AM114" i="1" s="1"/>
  <c r="AM93" i="1"/>
  <c r="AM91" i="1"/>
  <c r="AM82" i="1"/>
  <c r="AM58" i="1"/>
  <c r="AM43" i="1"/>
  <c r="AM51" i="1" l="1"/>
  <c r="AM96" i="1"/>
  <c r="AM97" i="1" s="1"/>
  <c r="AM134" i="1"/>
  <c r="AM146" i="1" s="1"/>
  <c r="AM77" i="1"/>
  <c r="L135" i="1"/>
  <c r="L131" i="1"/>
  <c r="L128" i="1"/>
  <c r="L125" i="1"/>
  <c r="L123" i="1"/>
  <c r="L122" i="1"/>
  <c r="L119" i="1"/>
  <c r="L116" i="1"/>
  <c r="L115" i="1"/>
  <c r="L112" i="1"/>
  <c r="L102" i="1"/>
  <c r="L94" i="1"/>
  <c r="L92" i="1"/>
  <c r="L90" i="1"/>
  <c r="L88" i="1"/>
  <c r="L87" i="1"/>
  <c r="L85" i="1"/>
  <c r="L83" i="1"/>
  <c r="L81" i="1"/>
  <c r="L72" i="1"/>
  <c r="L70" i="1"/>
  <c r="L56" i="1"/>
  <c r="L55" i="1"/>
  <c r="L52" i="1"/>
  <c r="L53" i="1" s="1"/>
  <c r="L49" i="1"/>
  <c r="L47" i="1"/>
  <c r="L46" i="1"/>
  <c r="L45" i="1"/>
  <c r="L44" i="1"/>
  <c r="L42" i="1"/>
  <c r="L40" i="1"/>
  <c r="L39" i="1"/>
  <c r="L38" i="1"/>
  <c r="L36" i="1"/>
  <c r="L35" i="1"/>
  <c r="L34" i="1"/>
  <c r="L33" i="1"/>
  <c r="L32" i="1"/>
  <c r="L30" i="1"/>
  <c r="L29" i="1"/>
  <c r="L28" i="1"/>
  <c r="L27" i="1"/>
  <c r="L26" i="1"/>
  <c r="L25" i="1"/>
  <c r="L31" i="1" s="1"/>
  <c r="L23" i="1"/>
  <c r="L22" i="1"/>
  <c r="L21" i="1"/>
  <c r="L20" i="1"/>
  <c r="L24" i="1" s="1"/>
  <c r="L17" i="1"/>
  <c r="L16" i="1"/>
  <c r="L18" i="1" s="1"/>
  <c r="L14" i="1"/>
  <c r="L15" i="1" s="1"/>
  <c r="L12" i="1"/>
  <c r="L9" i="1"/>
  <c r="CI124" i="1"/>
  <c r="S124" i="1"/>
  <c r="AB124" i="1" s="1"/>
  <c r="BF124" i="1"/>
  <c r="L13" i="1" l="1"/>
  <c r="L19" i="1" s="1"/>
  <c r="L50" i="1"/>
  <c r="M51" i="1" s="1"/>
  <c r="M77" i="1" s="1"/>
  <c r="L104" i="1"/>
  <c r="L117" i="1"/>
  <c r="AM98" i="1"/>
  <c r="AM148" i="1" s="1"/>
  <c r="AM151" i="1" s="1"/>
  <c r="L41" i="1"/>
  <c r="L89" i="1"/>
  <c r="L124" i="1"/>
  <c r="S136" i="1"/>
  <c r="S137" i="1" s="1"/>
  <c r="S138" i="1" s="1"/>
  <c r="S132" i="1"/>
  <c r="S133" i="1" s="1"/>
  <c r="S129" i="1"/>
  <c r="S130" i="1" s="1"/>
  <c r="S126" i="1"/>
  <c r="CK119" i="1"/>
  <c r="S120" i="1"/>
  <c r="S121" i="1" s="1"/>
  <c r="S118" i="1"/>
  <c r="CK115" i="1"/>
  <c r="CK112" i="1"/>
  <c r="S93" i="1"/>
  <c r="S91" i="1"/>
  <c r="CK88" i="1"/>
  <c r="CK87" i="1"/>
  <c r="CK85" i="1"/>
  <c r="S82" i="1"/>
  <c r="CK72" i="1"/>
  <c r="CK56" i="1"/>
  <c r="CK55" i="1"/>
  <c r="CK49" i="1"/>
  <c r="CK47" i="1"/>
  <c r="CK46" i="1"/>
  <c r="CK45" i="1"/>
  <c r="S43" i="1"/>
  <c r="CK40" i="1"/>
  <c r="CK39" i="1"/>
  <c r="CK38" i="1"/>
  <c r="CK36" i="1"/>
  <c r="CK35" i="1"/>
  <c r="CK34" i="1"/>
  <c r="CK33" i="1"/>
  <c r="CK30" i="1"/>
  <c r="CK29" i="1"/>
  <c r="CK28" i="1"/>
  <c r="CK27" i="1"/>
  <c r="CK26" i="1"/>
  <c r="CK23" i="1"/>
  <c r="CK22" i="1"/>
  <c r="CK21" i="1"/>
  <c r="CK17" i="1"/>
  <c r="CK12" i="1"/>
  <c r="BW12" i="1"/>
  <c r="N98" i="1" l="1"/>
  <c r="N148" i="1" s="1"/>
  <c r="N151" i="1" s="1"/>
  <c r="M98" i="1"/>
  <c r="S96" i="1"/>
  <c r="S97" i="1" s="1"/>
  <c r="L43" i="1"/>
  <c r="L91" i="1"/>
  <c r="BW85" i="1"/>
  <c r="AP87" i="1"/>
  <c r="BE87" i="1"/>
  <c r="BW88" i="1"/>
  <c r="BW112" i="1"/>
  <c r="BW22" i="1"/>
  <c r="AP55" i="1"/>
  <c r="BE55" i="1"/>
  <c r="BW56" i="1"/>
  <c r="L82" i="1"/>
  <c r="CB34" i="1"/>
  <c r="CB36" i="1"/>
  <c r="CB39" i="1"/>
  <c r="CB45" i="1"/>
  <c r="CB47" i="1"/>
  <c r="CB55" i="1"/>
  <c r="CB72" i="1"/>
  <c r="AP26" i="1"/>
  <c r="BE26" i="1"/>
  <c r="BW27" i="1"/>
  <c r="AP28" i="1"/>
  <c r="BE28" i="1"/>
  <c r="BW29" i="1"/>
  <c r="AP30" i="1"/>
  <c r="BE30" i="1"/>
  <c r="BW34" i="1"/>
  <c r="BW36" i="1"/>
  <c r="BW39" i="1"/>
  <c r="BW45" i="1"/>
  <c r="BW47" i="1"/>
  <c r="BW115" i="1"/>
  <c r="AB129" i="1"/>
  <c r="CB12" i="1"/>
  <c r="CB22" i="1"/>
  <c r="CB30" i="1"/>
  <c r="AB43" i="1"/>
  <c r="CB112" i="1"/>
  <c r="L136" i="1"/>
  <c r="BF129" i="1"/>
  <c r="L93" i="1"/>
  <c r="L120" i="1"/>
  <c r="AP9" i="1"/>
  <c r="CB16" i="1"/>
  <c r="CB18" i="1" s="1"/>
  <c r="CB19" i="1" s="1"/>
  <c r="CB20" i="1"/>
  <c r="BW25" i="1"/>
  <c r="CB32" i="1"/>
  <c r="BE43" i="1"/>
  <c r="BE42" i="1"/>
  <c r="AP83" i="1"/>
  <c r="BE91" i="1"/>
  <c r="BE90" i="1"/>
  <c r="CI91" i="1"/>
  <c r="CB93" i="1"/>
  <c r="CB92" i="1"/>
  <c r="CK102" i="1"/>
  <c r="CK104" i="1" s="1"/>
  <c r="AP123" i="1"/>
  <c r="BE123" i="1"/>
  <c r="CB126" i="1"/>
  <c r="CB125" i="1"/>
  <c r="L132" i="1"/>
  <c r="AP14" i="1"/>
  <c r="AP15" i="1" s="1"/>
  <c r="BW16" i="1"/>
  <c r="AP17" i="1"/>
  <c r="BE17" i="1"/>
  <c r="BW20" i="1"/>
  <c r="AP21" i="1"/>
  <c r="BE21" i="1"/>
  <c r="AP23" i="1"/>
  <c r="BE23" i="1"/>
  <c r="CB26" i="1"/>
  <c r="CB28" i="1"/>
  <c r="BW32" i="1"/>
  <c r="AP33" i="1"/>
  <c r="BE33" i="1"/>
  <c r="AP35" i="1"/>
  <c r="BE35" i="1"/>
  <c r="AP38" i="1"/>
  <c r="BE38" i="1"/>
  <c r="AP40" i="1"/>
  <c r="BE40" i="1"/>
  <c r="CB43" i="1"/>
  <c r="CB42" i="1"/>
  <c r="CK43" i="1"/>
  <c r="CK42" i="1"/>
  <c r="BF43" i="1"/>
  <c r="AP44" i="1"/>
  <c r="BE44" i="1"/>
  <c r="AP46" i="1"/>
  <c r="BE46" i="1"/>
  <c r="AP49" i="1"/>
  <c r="BE49" i="1"/>
  <c r="AP70" i="1"/>
  <c r="BE70" i="1"/>
  <c r="BW72" i="1"/>
  <c r="AP81" i="1"/>
  <c r="BE81" i="1"/>
  <c r="BF82" i="1"/>
  <c r="CI82" i="1"/>
  <c r="CB83" i="1"/>
  <c r="CK83" i="1"/>
  <c r="CK89" i="1" s="1"/>
  <c r="CB87" i="1"/>
  <c r="CB91" i="1"/>
  <c r="CB90" i="1"/>
  <c r="CK91" i="1"/>
  <c r="CK90" i="1"/>
  <c r="BW93" i="1"/>
  <c r="BW92" i="1"/>
  <c r="AP95" i="1"/>
  <c r="AP94" i="1"/>
  <c r="BE95" i="1"/>
  <c r="BE94" i="1"/>
  <c r="CI95" i="1"/>
  <c r="BW102" i="1"/>
  <c r="BF113" i="1"/>
  <c r="BF114" i="1" s="1"/>
  <c r="CB116" i="1"/>
  <c r="CK116" i="1"/>
  <c r="CK117" i="1" s="1"/>
  <c r="BW119" i="1"/>
  <c r="CB123" i="1"/>
  <c r="CK123" i="1"/>
  <c r="BW126" i="1"/>
  <c r="BW125" i="1"/>
  <c r="AB126" i="1"/>
  <c r="AP131" i="1"/>
  <c r="BE131" i="1"/>
  <c r="BF132" i="1"/>
  <c r="CI132" i="1"/>
  <c r="AP135" i="1"/>
  <c r="BE135" i="1"/>
  <c r="BF136" i="1"/>
  <c r="CI136" i="1"/>
  <c r="CK16" i="1"/>
  <c r="CK18" i="1" s="1"/>
  <c r="CK19" i="1" s="1"/>
  <c r="CK20" i="1"/>
  <c r="CK24" i="1" s="1"/>
  <c r="CK32" i="1"/>
  <c r="CK41" i="1" s="1"/>
  <c r="BW52" i="1"/>
  <c r="AB82" i="1"/>
  <c r="BE83" i="1"/>
  <c r="AP91" i="1"/>
  <c r="AP90" i="1"/>
  <c r="CB102" i="1"/>
  <c r="CB104" i="1" s="1"/>
  <c r="AP116" i="1"/>
  <c r="BW122" i="1"/>
  <c r="AB132" i="1"/>
  <c r="AB136" i="1"/>
  <c r="CB9" i="1"/>
  <c r="CB13" i="1" s="1"/>
  <c r="CK14" i="1"/>
  <c r="CK15" i="1" s="1"/>
  <c r="CB21" i="1"/>
  <c r="CB23" i="1"/>
  <c r="AP25" i="1"/>
  <c r="BE25" i="1"/>
  <c r="BW26" i="1"/>
  <c r="AP27" i="1"/>
  <c r="BE27" i="1"/>
  <c r="BW28" i="1"/>
  <c r="AP29" i="1"/>
  <c r="BE29" i="1"/>
  <c r="BW30" i="1"/>
  <c r="CB33" i="1"/>
  <c r="CB35" i="1"/>
  <c r="CB38" i="1"/>
  <c r="CB40" i="1"/>
  <c r="BW43" i="1"/>
  <c r="BW42" i="1"/>
  <c r="CB44" i="1"/>
  <c r="CK44" i="1"/>
  <c r="CK50" i="1" s="1"/>
  <c r="CB46" i="1"/>
  <c r="CB49" i="1"/>
  <c r="AP52" i="1"/>
  <c r="AP53" i="1" s="1"/>
  <c r="BE52" i="1"/>
  <c r="BE53" i="1" s="1"/>
  <c r="CI57" i="1"/>
  <c r="BW55" i="1"/>
  <c r="AP56" i="1"/>
  <c r="BE56" i="1"/>
  <c r="CB70" i="1"/>
  <c r="CK70" i="1"/>
  <c r="CB81" i="1"/>
  <c r="CK81" i="1"/>
  <c r="BW83" i="1"/>
  <c r="AP85" i="1"/>
  <c r="BE85" i="1"/>
  <c r="BW87" i="1"/>
  <c r="AP88" i="1"/>
  <c r="BE88" i="1"/>
  <c r="BW91" i="1"/>
  <c r="BW90" i="1"/>
  <c r="AB93" i="1"/>
  <c r="CB95" i="1"/>
  <c r="CB94" i="1"/>
  <c r="CK95" i="1"/>
  <c r="CK94" i="1"/>
  <c r="S113" i="1"/>
  <c r="S114" i="1" s="1"/>
  <c r="AP115" i="1"/>
  <c r="BE115" i="1"/>
  <c r="BW116" i="1"/>
  <c r="AB120" i="1"/>
  <c r="AP122" i="1"/>
  <c r="BE122" i="1"/>
  <c r="BW123" i="1"/>
  <c r="CB131" i="1"/>
  <c r="CK131" i="1"/>
  <c r="CB135" i="1"/>
  <c r="CK135" i="1"/>
  <c r="AP43" i="1"/>
  <c r="AP42" i="1"/>
  <c r="CI43" i="1"/>
  <c r="BF91" i="1"/>
  <c r="CK93" i="1"/>
  <c r="CK92" i="1"/>
  <c r="AB95" i="1"/>
  <c r="BE116" i="1"/>
  <c r="CB119" i="1"/>
  <c r="CK126" i="1"/>
  <c r="CK125" i="1"/>
  <c r="CK9" i="1"/>
  <c r="CK13" i="1" s="1"/>
  <c r="BE14" i="1"/>
  <c r="BE15" i="1" s="1"/>
  <c r="L95" i="1"/>
  <c r="BW9" i="1"/>
  <c r="BW13" i="1" s="1"/>
  <c r="CB14" i="1"/>
  <c r="CB15" i="1" s="1"/>
  <c r="CB17" i="1"/>
  <c r="L126" i="1"/>
  <c r="AP12" i="1"/>
  <c r="BE12" i="1"/>
  <c r="BE13" i="1" s="1"/>
  <c r="BW14" i="1"/>
  <c r="BW15" i="1" s="1"/>
  <c r="AP16" i="1"/>
  <c r="AP18" i="1" s="1"/>
  <c r="BE16" i="1"/>
  <c r="BE18" i="1" s="1"/>
  <c r="BW17" i="1"/>
  <c r="AP20" i="1"/>
  <c r="BE20" i="1"/>
  <c r="BE24" i="1" s="1"/>
  <c r="BW21" i="1"/>
  <c r="AP22" i="1"/>
  <c r="BE22" i="1"/>
  <c r="BW23" i="1"/>
  <c r="CB25" i="1"/>
  <c r="CK25" i="1"/>
  <c r="CK31" i="1" s="1"/>
  <c r="CB27" i="1"/>
  <c r="CB29" i="1"/>
  <c r="AP32" i="1"/>
  <c r="BE32" i="1"/>
  <c r="BW33" i="1"/>
  <c r="AP34" i="1"/>
  <c r="BE34" i="1"/>
  <c r="BW35" i="1"/>
  <c r="AP36" i="1"/>
  <c r="BE36" i="1"/>
  <c r="BW38" i="1"/>
  <c r="AP39" i="1"/>
  <c r="BE39" i="1"/>
  <c r="BW40" i="1"/>
  <c r="BW44" i="1"/>
  <c r="AP45" i="1"/>
  <c r="BE45" i="1"/>
  <c r="BW46" i="1"/>
  <c r="AP47" i="1"/>
  <c r="BE47" i="1"/>
  <c r="BW49" i="1"/>
  <c r="S58" i="1"/>
  <c r="CB52" i="1"/>
  <c r="CK52" i="1"/>
  <c r="CB56" i="1"/>
  <c r="BF58" i="1"/>
  <c r="BW70" i="1"/>
  <c r="AP72" i="1"/>
  <c r="BE72" i="1"/>
  <c r="BW81" i="1"/>
  <c r="CB85" i="1"/>
  <c r="CB88" i="1"/>
  <c r="AB91" i="1"/>
  <c r="AP93" i="1"/>
  <c r="AP92" i="1"/>
  <c r="BE93" i="1"/>
  <c r="BE92" i="1"/>
  <c r="BF93" i="1"/>
  <c r="CI93" i="1"/>
  <c r="BW95" i="1"/>
  <c r="BW94" i="1"/>
  <c r="AP102" i="1"/>
  <c r="BE102" i="1"/>
  <c r="BE104" i="1" s="1"/>
  <c r="AP112" i="1"/>
  <c r="BE112" i="1"/>
  <c r="CB115" i="1"/>
  <c r="AP119" i="1"/>
  <c r="BE119" i="1"/>
  <c r="BF120" i="1"/>
  <c r="CI120" i="1"/>
  <c r="S127" i="1"/>
  <c r="AB127" i="1" s="1"/>
  <c r="CB122" i="1"/>
  <c r="CK122" i="1"/>
  <c r="AP126" i="1"/>
  <c r="AP125" i="1"/>
  <c r="BE126" i="1"/>
  <c r="BE125" i="1"/>
  <c r="CI126" i="1"/>
  <c r="BF126" i="1"/>
  <c r="BW131" i="1"/>
  <c r="BW135" i="1"/>
  <c r="CB31" i="1" l="1"/>
  <c r="AP24" i="1"/>
  <c r="BW18" i="1"/>
  <c r="BW19" i="1" s="1"/>
  <c r="AP13" i="1"/>
  <c r="AP19" i="1" s="1"/>
  <c r="BE31" i="1"/>
  <c r="BW24" i="1"/>
  <c r="BW31" i="1"/>
  <c r="BE19" i="1"/>
  <c r="AP31" i="1"/>
  <c r="CB24" i="1"/>
  <c r="M148" i="1"/>
  <c r="M151" i="1" s="1"/>
  <c r="BF51" i="1"/>
  <c r="CI51" i="1"/>
  <c r="S51" i="1"/>
  <c r="AB51" i="1"/>
  <c r="CB50" i="1"/>
  <c r="BE50" i="1"/>
  <c r="BH50" i="1" s="1"/>
  <c r="AB113" i="1"/>
  <c r="AB114" i="1" s="1"/>
  <c r="AP50" i="1"/>
  <c r="BW50" i="1"/>
  <c r="BX98" i="1" s="1"/>
  <c r="BF96" i="1"/>
  <c r="BF97" i="1" s="1"/>
  <c r="BW104" i="1"/>
  <c r="AP104" i="1"/>
  <c r="L148" i="1"/>
  <c r="L151" i="1" s="1"/>
  <c r="CB117" i="1"/>
  <c r="AP117" i="1"/>
  <c r="CK113" i="1"/>
  <c r="CK114" i="1" s="1"/>
  <c r="CI113" i="1"/>
  <c r="CI114" i="1" s="1"/>
  <c r="BW117" i="1"/>
  <c r="BE117" i="1"/>
  <c r="AB58" i="1"/>
  <c r="AB57" i="1"/>
  <c r="CB41" i="1"/>
  <c r="BE41" i="1"/>
  <c r="BW41" i="1"/>
  <c r="AP41" i="1"/>
  <c r="BW89" i="1"/>
  <c r="AP89" i="1"/>
  <c r="AP124" i="1"/>
  <c r="BE89" i="1"/>
  <c r="CB89" i="1"/>
  <c r="CB124" i="1"/>
  <c r="L113" i="1"/>
  <c r="CK124" i="1"/>
  <c r="BE124" i="1"/>
  <c r="L127" i="1"/>
  <c r="CB113" i="1"/>
  <c r="CB114" i="1" s="1"/>
  <c r="L57" i="1"/>
  <c r="BW124" i="1"/>
  <c r="S77" i="1"/>
  <c r="CK127" i="1"/>
  <c r="CB127" i="1"/>
  <c r="BW113" i="1"/>
  <c r="S134" i="1"/>
  <c r="S146" i="1" s="1"/>
  <c r="AP127" i="1"/>
  <c r="BW133" i="1"/>
  <c r="BW132" i="1"/>
  <c r="CK136" i="1"/>
  <c r="CB133" i="1"/>
  <c r="CB132" i="1"/>
  <c r="AB121" i="1"/>
  <c r="BW121" i="1"/>
  <c r="BW120" i="1"/>
  <c r="CB118" i="1"/>
  <c r="BW136" i="1"/>
  <c r="BE121" i="1"/>
  <c r="BE120" i="1"/>
  <c r="CB121" i="1"/>
  <c r="CB120" i="1"/>
  <c r="BE118" i="1"/>
  <c r="AP128" i="1"/>
  <c r="CK82" i="1"/>
  <c r="CI58" i="1"/>
  <c r="AB137" i="1"/>
  <c r="AP118" i="1"/>
  <c r="AP136" i="1"/>
  <c r="CK76" i="1"/>
  <c r="AP57" i="1"/>
  <c r="CI137" i="1"/>
  <c r="BE113" i="1"/>
  <c r="BE114" i="1" s="1"/>
  <c r="L118" i="1"/>
  <c r="BW127" i="1"/>
  <c r="BW57" i="1"/>
  <c r="BF133" i="1"/>
  <c r="L133" i="1"/>
  <c r="BW128" i="1"/>
  <c r="L58" i="1"/>
  <c r="L96" i="1"/>
  <c r="BE133" i="1"/>
  <c r="BE132" i="1"/>
  <c r="CK128" i="1"/>
  <c r="BW76" i="1"/>
  <c r="CK58" i="1"/>
  <c r="CK57" i="1"/>
  <c r="L129" i="1"/>
  <c r="BF127" i="1"/>
  <c r="CB136" i="1"/>
  <c r="CK133" i="1"/>
  <c r="CK132" i="1"/>
  <c r="BE127" i="1"/>
  <c r="BW118" i="1"/>
  <c r="CB76" i="1"/>
  <c r="BE57" i="1"/>
  <c r="CK51" i="1"/>
  <c r="BF137" i="1"/>
  <c r="CK118" i="1"/>
  <c r="AP113" i="1"/>
  <c r="AP82" i="1"/>
  <c r="BE76" i="1"/>
  <c r="AB76" i="1"/>
  <c r="L137" i="1"/>
  <c r="CB128" i="1"/>
  <c r="CB57" i="1"/>
  <c r="CI129" i="1"/>
  <c r="AP133" i="1"/>
  <c r="AP132" i="1"/>
  <c r="AP76" i="1"/>
  <c r="CI121" i="1"/>
  <c r="AB118" i="1"/>
  <c r="BE82" i="1"/>
  <c r="AB96" i="1"/>
  <c r="BE136" i="1"/>
  <c r="BF121" i="1"/>
  <c r="AP121" i="1"/>
  <c r="AP120" i="1"/>
  <c r="BW82" i="1"/>
  <c r="L76" i="1"/>
  <c r="CK121" i="1"/>
  <c r="CK120" i="1"/>
  <c r="CI118" i="1"/>
  <c r="BE128" i="1"/>
  <c r="CI127" i="1"/>
  <c r="CB82" i="1"/>
  <c r="AB133" i="1"/>
  <c r="BF118" i="1"/>
  <c r="CI133" i="1"/>
  <c r="CI96" i="1"/>
  <c r="AB130" i="1"/>
  <c r="L121" i="1"/>
  <c r="BF130" i="1"/>
  <c r="CI77" i="1" l="1"/>
  <c r="AB77" i="1"/>
  <c r="BF77" i="1"/>
  <c r="L51" i="1"/>
  <c r="L77" i="1" s="1"/>
  <c r="CB51" i="1"/>
  <c r="BE51" i="1"/>
  <c r="AT51" i="1"/>
  <c r="BH51" i="1"/>
  <c r="AP51" i="1"/>
  <c r="BW51" i="1"/>
  <c r="BW114" i="1"/>
  <c r="AP114" i="1"/>
  <c r="L114" i="1"/>
  <c r="BB148" i="1"/>
  <c r="BB151" i="1" s="1"/>
  <c r="AO148" i="1"/>
  <c r="AO151" i="1" s="1"/>
  <c r="BV148" i="1"/>
  <c r="BV151" i="1" s="1"/>
  <c r="AR148" i="1"/>
  <c r="AR151" i="1" s="1"/>
  <c r="S98" i="1"/>
  <c r="S148" i="1" s="1"/>
  <c r="S151" i="1" s="1"/>
  <c r="AV148" i="1"/>
  <c r="AV151" i="1" s="1"/>
  <c r="AZ148" i="1"/>
  <c r="AZ151" i="1" s="1"/>
  <c r="BQ148" i="1"/>
  <c r="BQ151" i="1" s="1"/>
  <c r="BS148" i="1"/>
  <c r="BS151" i="1" s="1"/>
  <c r="CA148" i="1"/>
  <c r="CA151" i="1" s="1"/>
  <c r="BE58" i="1"/>
  <c r="AP58" i="1"/>
  <c r="CB58" i="1"/>
  <c r="BW58" i="1"/>
  <c r="AB138" i="1"/>
  <c r="CK97" i="1"/>
  <c r="CK96" i="1"/>
  <c r="AB134" i="1"/>
  <c r="BF134" i="1"/>
  <c r="BE97" i="1"/>
  <c r="BE96" i="1"/>
  <c r="L138" i="1"/>
  <c r="BW138" i="1"/>
  <c r="BW137" i="1"/>
  <c r="BE138" i="1"/>
  <c r="BE137" i="1"/>
  <c r="AP97" i="1"/>
  <c r="AP96" i="1"/>
  <c r="CK77" i="1"/>
  <c r="AP138" i="1"/>
  <c r="AP137" i="1"/>
  <c r="AP130" i="1"/>
  <c r="AP129" i="1"/>
  <c r="BE130" i="1"/>
  <c r="BE129" i="1"/>
  <c r="BW77" i="1"/>
  <c r="BF138" i="1"/>
  <c r="CB138" i="1"/>
  <c r="CB137" i="1"/>
  <c r="L130" i="1"/>
  <c r="CI138" i="1"/>
  <c r="CI97" i="1"/>
  <c r="CB97" i="1"/>
  <c r="CB96" i="1"/>
  <c r="BW97" i="1"/>
  <c r="BW96" i="1"/>
  <c r="AB97" i="1"/>
  <c r="CI130" i="1"/>
  <c r="CB130" i="1"/>
  <c r="CB129" i="1"/>
  <c r="CK130" i="1"/>
  <c r="CK129" i="1"/>
  <c r="BW130" i="1"/>
  <c r="BW129" i="1"/>
  <c r="CK138" i="1"/>
  <c r="CK137" i="1"/>
  <c r="BH77" i="1" l="1"/>
  <c r="BH98" i="1" s="1"/>
  <c r="BH148" i="1" s="1"/>
  <c r="BH151" i="1" s="1"/>
  <c r="AT77" i="1"/>
  <c r="AT98" i="1" s="1"/>
  <c r="AT148" i="1" s="1"/>
  <c r="AT151" i="1" s="1"/>
  <c r="AP69" i="1"/>
  <c r="AP77" i="1" s="1"/>
  <c r="AP98" i="1" s="1"/>
  <c r="AP61" i="1"/>
  <c r="CB77" i="1"/>
  <c r="CB98" i="1" s="1"/>
  <c r="BE69" i="1"/>
  <c r="BE61" i="1"/>
  <c r="BF146" i="1"/>
  <c r="AB146" i="1"/>
  <c r="BR148" i="1"/>
  <c r="BR151" i="1" s="1"/>
  <c r="CK98" i="1"/>
  <c r="AE148" i="1"/>
  <c r="AE151" i="1" s="1"/>
  <c r="BL148" i="1"/>
  <c r="BL151" i="1" s="1"/>
  <c r="BF98" i="1"/>
  <c r="AX148" i="1"/>
  <c r="AX151" i="1" s="1"/>
  <c r="L97" i="1"/>
  <c r="CI98" i="1"/>
  <c r="AB98" i="1"/>
  <c r="G61" i="1" l="1"/>
  <c r="BE77" i="1"/>
  <c r="BW98" i="1"/>
  <c r="AB148" i="1"/>
  <c r="AB151" i="1" s="1"/>
  <c r="AQ148" i="1"/>
  <c r="AQ151" i="1" s="1"/>
  <c r="AC148" i="1"/>
  <c r="AC151" i="1" s="1"/>
  <c r="BF148" i="1"/>
  <c r="BF151" i="1" s="1"/>
  <c r="BX148" i="1"/>
  <c r="BX151" i="1" s="1"/>
  <c r="CI134" i="1"/>
  <c r="CI146" i="1" s="1"/>
  <c r="CJ148" i="1"/>
  <c r="CJ151" i="1" s="1"/>
  <c r="L134" i="1"/>
  <c r="CK134" i="1"/>
  <c r="CK146" i="1" s="1"/>
  <c r="BW134" i="1"/>
  <c r="BE134" i="1"/>
  <c r="BE146" i="1" s="1"/>
  <c r="AP134" i="1"/>
  <c r="AP146" i="1" s="1"/>
  <c r="CB134" i="1"/>
  <c r="CB146" i="1" s="1"/>
  <c r="BE98" i="1"/>
  <c r="BW146" i="1" l="1"/>
  <c r="BW148" i="1" s="1"/>
  <c r="BW151" i="1" s="1"/>
  <c r="L146" i="1"/>
  <c r="CC148" i="1"/>
  <c r="CC151" i="1" s="1"/>
  <c r="CI148" i="1"/>
  <c r="CI151" i="1" s="1"/>
  <c r="CB148" i="1"/>
  <c r="CB151" i="1" s="1"/>
  <c r="BE148" i="1"/>
  <c r="BE151" i="1" s="1"/>
  <c r="AP148" i="1"/>
  <c r="AP151" i="1" s="1"/>
  <c r="CK148" i="1"/>
  <c r="CK151" i="1" s="1"/>
  <c r="BU58" i="1" l="1"/>
  <c r="G58" i="1" s="1"/>
  <c r="BU133" i="1"/>
  <c r="G133" i="1" s="1"/>
  <c r="BU12" i="1"/>
  <c r="G12" i="1" s="1"/>
  <c r="F12" i="1" s="1"/>
  <c r="BU9" i="1"/>
  <c r="BU118" i="1"/>
  <c r="G118" i="1" s="1"/>
  <c r="BU103" i="1"/>
  <c r="G103" i="1" s="1"/>
  <c r="F103" i="1" s="1"/>
  <c r="BU68" i="1"/>
  <c r="G68" i="1" s="1"/>
  <c r="BU120" i="1"/>
  <c r="G120" i="1" s="1"/>
  <c r="BU97" i="1"/>
  <c r="BU27" i="1"/>
  <c r="G27" i="1" s="1"/>
  <c r="F27" i="1" s="1"/>
  <c r="BU93" i="1"/>
  <c r="G93" i="1" s="1"/>
  <c r="BU127" i="1"/>
  <c r="G127" i="1" s="1"/>
  <c r="BU30" i="1"/>
  <c r="G30" i="1" s="1"/>
  <c r="F30" i="1" s="1"/>
  <c r="BU125" i="1"/>
  <c r="G125" i="1" s="1"/>
  <c r="F125" i="1" s="1"/>
  <c r="F126" i="1" s="1"/>
  <c r="BU109" i="1"/>
  <c r="G109" i="1" s="1"/>
  <c r="F109" i="1" s="1"/>
  <c r="BU72" i="1"/>
  <c r="G72" i="1" s="1"/>
  <c r="F72" i="1" s="1"/>
  <c r="BU102" i="1"/>
  <c r="G102" i="1" s="1"/>
  <c r="F102" i="1" s="1"/>
  <c r="BU128" i="1"/>
  <c r="G128" i="1" s="1"/>
  <c r="F128" i="1" s="1"/>
  <c r="F129" i="1" s="1"/>
  <c r="F130" i="1" s="1"/>
  <c r="BU126" i="1"/>
  <c r="G126" i="1" s="1"/>
  <c r="BU40" i="1"/>
  <c r="G40" i="1" s="1"/>
  <c r="F40" i="1" s="1"/>
  <c r="BU122" i="1"/>
  <c r="G122" i="1" s="1"/>
  <c r="F122" i="1" s="1"/>
  <c r="BU14" i="1"/>
  <c r="BU15" i="1" s="1"/>
  <c r="BU34" i="1"/>
  <c r="G34" i="1" s="1"/>
  <c r="F34" i="1" s="1"/>
  <c r="BU86" i="1"/>
  <c r="G86" i="1" s="1"/>
  <c r="F86" i="1" s="1"/>
  <c r="BU43" i="1"/>
  <c r="BU55" i="1"/>
  <c r="G55" i="1" s="1"/>
  <c r="F55" i="1" s="1"/>
  <c r="BU52" i="1"/>
  <c r="BU53" i="1" s="1"/>
  <c r="G53" i="1" s="1"/>
  <c r="BU106" i="1"/>
  <c r="G106" i="1" s="1"/>
  <c r="F106" i="1" s="1"/>
  <c r="BU35" i="1"/>
  <c r="G35" i="1" s="1"/>
  <c r="F35" i="1" s="1"/>
  <c r="BU129" i="1"/>
  <c r="G129" i="1" s="1"/>
  <c r="BU46" i="1"/>
  <c r="G46" i="1" s="1"/>
  <c r="F46" i="1" s="1"/>
  <c r="BU57" i="1"/>
  <c r="G57" i="1" s="1"/>
  <c r="BU32" i="1"/>
  <c r="G32" i="1" s="1"/>
  <c r="F32" i="1" s="1"/>
  <c r="BU20" i="1"/>
  <c r="BU101" i="1"/>
  <c r="G101" i="1" s="1"/>
  <c r="BU39" i="1"/>
  <c r="G39" i="1" s="1"/>
  <c r="F39" i="1" s="1"/>
  <c r="BU45" i="1"/>
  <c r="G45" i="1" s="1"/>
  <c r="BU132" i="1"/>
  <c r="G132" i="1" s="1"/>
  <c r="BU82" i="1"/>
  <c r="G82" i="1" s="1"/>
  <c r="BU123" i="1"/>
  <c r="G123" i="1" s="1"/>
  <c r="F123" i="1" s="1"/>
  <c r="BU38" i="1"/>
  <c r="G38" i="1" s="1"/>
  <c r="F38" i="1" s="1"/>
  <c r="BU81" i="1"/>
  <c r="G81" i="1" s="1"/>
  <c r="F81" i="1" s="1"/>
  <c r="F82" i="1" s="1"/>
  <c r="BU105" i="1"/>
  <c r="G105" i="1" s="1"/>
  <c r="F105" i="1" s="1"/>
  <c r="BU137" i="1"/>
  <c r="G137" i="1" s="1"/>
  <c r="BU108" i="1"/>
  <c r="G108" i="1" s="1"/>
  <c r="F108" i="1" s="1"/>
  <c r="BU21" i="1"/>
  <c r="G21" i="1" s="1"/>
  <c r="F21" i="1" s="1"/>
  <c r="BU83" i="1"/>
  <c r="G83" i="1" s="1"/>
  <c r="F83" i="1" s="1"/>
  <c r="BU16" i="1"/>
  <c r="BU91" i="1"/>
  <c r="G91" i="1" s="1"/>
  <c r="BU42" i="1"/>
  <c r="G42" i="1" s="1"/>
  <c r="F42" i="1" s="1"/>
  <c r="F43" i="1" s="1"/>
  <c r="BU64" i="1"/>
  <c r="G64" i="1" s="1"/>
  <c r="F64" i="1" s="1"/>
  <c r="F65" i="1" s="1"/>
  <c r="BU87" i="1"/>
  <c r="G87" i="1" s="1"/>
  <c r="F87" i="1" s="1"/>
  <c r="BU29" i="1"/>
  <c r="G29" i="1" s="1"/>
  <c r="F29" i="1" s="1"/>
  <c r="BU119" i="1"/>
  <c r="G119" i="1" s="1"/>
  <c r="F119" i="1" s="1"/>
  <c r="F120" i="1" s="1"/>
  <c r="F121" i="1" s="1"/>
  <c r="BU37" i="1"/>
  <c r="G37" i="1" s="1"/>
  <c r="F37" i="1" s="1"/>
  <c r="BU26" i="1"/>
  <c r="G26" i="1" s="1"/>
  <c r="F26" i="1" s="1"/>
  <c r="BU112" i="1"/>
  <c r="BU131" i="1"/>
  <c r="G131" i="1" s="1"/>
  <c r="F131" i="1" s="1"/>
  <c r="F132" i="1" s="1"/>
  <c r="F133" i="1" s="1"/>
  <c r="BU85" i="1"/>
  <c r="G85" i="1" s="1"/>
  <c r="F85" i="1" s="1"/>
  <c r="BU84" i="1"/>
  <c r="G84" i="1" s="1"/>
  <c r="F84" i="1" s="1"/>
  <c r="BU95" i="1"/>
  <c r="G95" i="1" s="1"/>
  <c r="BU135" i="1"/>
  <c r="G135" i="1" s="1"/>
  <c r="F135" i="1" s="1"/>
  <c r="F136" i="1" s="1"/>
  <c r="F137" i="1" s="1"/>
  <c r="F138" i="1" s="1"/>
  <c r="BU10" i="1"/>
  <c r="G10" i="1" s="1"/>
  <c r="F10" i="1" s="1"/>
  <c r="BU49" i="1"/>
  <c r="G49" i="1" s="1"/>
  <c r="F49" i="1" s="1"/>
  <c r="BU134" i="1"/>
  <c r="G134" i="1" s="1"/>
  <c r="BT148" i="1"/>
  <c r="BT151" i="1" s="1"/>
  <c r="BU62" i="1"/>
  <c r="G62" i="1" s="1"/>
  <c r="F62" i="1" s="1"/>
  <c r="F63" i="1" s="1"/>
  <c r="BU56" i="1"/>
  <c r="G56" i="1" s="1"/>
  <c r="F56" i="1" s="1"/>
  <c r="BU17" i="1"/>
  <c r="G17" i="1" s="1"/>
  <c r="F17" i="1" s="1"/>
  <c r="BU130" i="1"/>
  <c r="G130" i="1" s="1"/>
  <c r="BU70" i="1"/>
  <c r="G70" i="1" s="1"/>
  <c r="F70" i="1" s="1"/>
  <c r="BU69" i="1"/>
  <c r="G69" i="1" s="1"/>
  <c r="BU25" i="1"/>
  <c r="BU115" i="1"/>
  <c r="G115" i="1" s="1"/>
  <c r="F115" i="1" s="1"/>
  <c r="BU92" i="1"/>
  <c r="G92" i="1" s="1"/>
  <c r="F92" i="1" s="1"/>
  <c r="F93" i="1" s="1"/>
  <c r="BU28" i="1"/>
  <c r="G28" i="1" s="1"/>
  <c r="F28" i="1" s="1"/>
  <c r="BU36" i="1"/>
  <c r="G36" i="1" s="1"/>
  <c r="F36" i="1" s="1"/>
  <c r="BU94" i="1"/>
  <c r="G94" i="1" s="1"/>
  <c r="F94" i="1" s="1"/>
  <c r="F95" i="1" s="1"/>
  <c r="BU100" i="1"/>
  <c r="G100" i="1" s="1"/>
  <c r="F100" i="1" s="1"/>
  <c r="F101" i="1" s="1"/>
  <c r="BU23" i="1"/>
  <c r="G23" i="1" s="1"/>
  <c r="F23" i="1" s="1"/>
  <c r="BU138" i="1"/>
  <c r="G138" i="1" s="1"/>
  <c r="BU96" i="1"/>
  <c r="BU88" i="1"/>
  <c r="G88" i="1" s="1"/>
  <c r="F88" i="1" s="1"/>
  <c r="BU116" i="1"/>
  <c r="G116" i="1" s="1"/>
  <c r="F116" i="1" s="1"/>
  <c r="BU67" i="1"/>
  <c r="G67" i="1" s="1"/>
  <c r="F67" i="1" s="1"/>
  <c r="F68" i="1" s="1"/>
  <c r="F69" i="1" s="1"/>
  <c r="BU136" i="1"/>
  <c r="G136" i="1" s="1"/>
  <c r="BU33" i="1"/>
  <c r="BU90" i="1"/>
  <c r="G90" i="1" s="1"/>
  <c r="F90" i="1" s="1"/>
  <c r="F91" i="1" s="1"/>
  <c r="BU44" i="1"/>
  <c r="BU47" i="1"/>
  <c r="G47" i="1" s="1"/>
  <c r="F47" i="1" s="1"/>
  <c r="BU111" i="1"/>
  <c r="BU22" i="1"/>
  <c r="G22" i="1" s="1"/>
  <c r="F22" i="1" s="1"/>
  <c r="BU76" i="1"/>
  <c r="G76" i="1" s="1"/>
  <c r="BU113" i="1"/>
  <c r="G113" i="1" s="1"/>
  <c r="BU121" i="1"/>
  <c r="G121" i="1" s="1"/>
  <c r="G16" i="1" l="1"/>
  <c r="F16" i="1" s="1"/>
  <c r="BU18" i="1"/>
  <c r="G18" i="1" s="1"/>
  <c r="G9" i="1"/>
  <c r="F9" i="1" s="1"/>
  <c r="BU13" i="1"/>
  <c r="G20" i="1"/>
  <c r="F20" i="1" s="1"/>
  <c r="BU24" i="1"/>
  <c r="G25" i="1"/>
  <c r="BU31" i="1"/>
  <c r="G146" i="1"/>
  <c r="G33" i="1"/>
  <c r="F33" i="1" s="1"/>
  <c r="F41" i="1" s="1"/>
  <c r="G14" i="1"/>
  <c r="F14" i="1" s="1"/>
  <c r="F15" i="1" s="1"/>
  <c r="G43" i="1"/>
  <c r="F107" i="1"/>
  <c r="G44" i="1"/>
  <c r="BU50" i="1"/>
  <c r="F45" i="1"/>
  <c r="F57" i="1"/>
  <c r="F73" i="1"/>
  <c r="F76" i="1" s="1"/>
  <c r="G52" i="1"/>
  <c r="F52" i="1" s="1"/>
  <c r="F53" i="1" s="1"/>
  <c r="G111" i="1"/>
  <c r="G112" i="1"/>
  <c r="F104" i="1"/>
  <c r="F13" i="1"/>
  <c r="F18" i="1"/>
  <c r="F117" i="1"/>
  <c r="F118" i="1" s="1"/>
  <c r="F66" i="1"/>
  <c r="F124" i="1"/>
  <c r="F127" i="1"/>
  <c r="F110" i="1"/>
  <c r="F89" i="1"/>
  <c r="F96" i="1" s="1"/>
  <c r="F97" i="1" s="1"/>
  <c r="F24" i="1"/>
  <c r="BU65" i="1"/>
  <c r="G65" i="1" s="1"/>
  <c r="BU107" i="1"/>
  <c r="G107" i="1" s="1"/>
  <c r="BU63" i="1"/>
  <c r="G63" i="1" s="1"/>
  <c r="BU124" i="1"/>
  <c r="G124" i="1" s="1"/>
  <c r="G15" i="1"/>
  <c r="G13" i="1"/>
  <c r="BU110" i="1"/>
  <c r="G110" i="1" s="1"/>
  <c r="BU104" i="1"/>
  <c r="G104" i="1" s="1"/>
  <c r="BU41" i="1"/>
  <c r="G41" i="1" s="1"/>
  <c r="BU117" i="1"/>
  <c r="G117" i="1" s="1"/>
  <c r="BU146" i="1"/>
  <c r="BU89" i="1"/>
  <c r="G89" i="1" s="1"/>
  <c r="G96" i="1" s="1"/>
  <c r="G97" i="1" s="1"/>
  <c r="G24" i="1"/>
  <c r="F25" i="1" l="1"/>
  <c r="F31" i="1" s="1"/>
  <c r="G31" i="1"/>
  <c r="BU19" i="1"/>
  <c r="G19" i="1" s="1"/>
  <c r="BU51" i="1"/>
  <c r="F44" i="1"/>
  <c r="F50" i="1" s="1"/>
  <c r="F51" i="1" s="1"/>
  <c r="G50" i="1"/>
  <c r="F58" i="1"/>
  <c r="F111" i="1"/>
  <c r="F112" i="1"/>
  <c r="F19" i="1"/>
  <c r="BU66" i="1"/>
  <c r="G66" i="1" s="1"/>
  <c r="BU114" i="1"/>
  <c r="G114" i="1" s="1"/>
  <c r="F77" i="1" l="1"/>
  <c r="G51" i="1"/>
  <c r="G77" i="1" s="1"/>
  <c r="G98" i="1" s="1"/>
  <c r="BU77" i="1"/>
  <c r="K51" i="1"/>
  <c r="K77" i="1" s="1"/>
  <c r="F113" i="1"/>
  <c r="F114" i="1" s="1"/>
  <c r="F134" i="1" s="1"/>
  <c r="F146" i="1" s="1"/>
  <c r="F98" i="1"/>
  <c r="K98" i="1" l="1"/>
  <c r="F148" i="1"/>
  <c r="F151" i="1" s="1"/>
  <c r="BU98" i="1"/>
  <c r="K148" i="1" l="1"/>
  <c r="BU148" i="1"/>
  <c r="G148" i="1" l="1"/>
  <c r="BU151" i="1"/>
  <c r="G151" i="1"/>
  <c r="K151" i="1"/>
  <c r="L98" i="1"/>
</calcChain>
</file>

<file path=xl/sharedStrings.xml><?xml version="1.0" encoding="utf-8"?>
<sst xmlns="http://schemas.openxmlformats.org/spreadsheetml/2006/main" count="413" uniqueCount="242">
  <si>
    <t>PRIHODI OD PRODAJE PROIZVODA I ROBE</t>
  </si>
  <si>
    <t>OSTALI RASHODI ZA ZAPOSLENE</t>
  </si>
  <si>
    <t>DOPRINOSI ZA OBVEZNO OSIGURANJE USLUČAJU NEZAPOSLENOSTI</t>
  </si>
  <si>
    <t>STRUČNO USAVRŠAVANJE ZAPOSLENIKA</t>
  </si>
  <si>
    <t>PLAĆE ZA RADOVAN RAD</t>
  </si>
  <si>
    <t>PLAĆE ZA PREKOVREMENI RAD</t>
  </si>
  <si>
    <t>PLAĆE (BRUTO)</t>
  </si>
  <si>
    <t>SLUŽBENA PUTOVANJA</t>
  </si>
  <si>
    <t>NAKNADE ZA PRIJEVOZ I ZA RAD NA TERENU</t>
  </si>
  <si>
    <t>UREDSKI MATERIJAL I OSTALI MATERIJALNI RASHODI</t>
  </si>
  <si>
    <t>MATERIJAL I SIROVINE</t>
  </si>
  <si>
    <t>MATERIJAL I DIJELOVI ZA TEKUĆE INVESTICIJSKO ODRŽAVANJE</t>
  </si>
  <si>
    <t>SITNI INVENTAR I AUTO GUME</t>
  </si>
  <si>
    <t>SLUŽBENA, RADNA I ZAŠTITNA ODJEĆA I OBUĆA</t>
  </si>
  <si>
    <t>RASHODI ZA MATERIJAL I ENERGIJU</t>
  </si>
  <si>
    <t>INTELEKTUALNE USLUGE</t>
  </si>
  <si>
    <t>RAČUNALNE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</si>
  <si>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</si>
  <si>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</si>
  <si>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</si>
  <si>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</si>
  <si>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</si>
  <si>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OSTALI NESPOMENUTI RASHODI POSLOVANJA</t>
  </si>
  <si>
    <t>MATERIJALNI RASHODI</t>
  </si>
  <si>
    <t>BANKARSKE USLUGE I USLUGE PLATNOG PROMETA</t>
  </si>
  <si>
    <t>NEGATIVNE TEČAJNE RAZLIKE</t>
  </si>
  <si>
    <t>ZATEZNE KAMATE</t>
  </si>
  <si>
    <t>OSTALI FINANCIJSKI RASHODI</t>
  </si>
  <si>
    <t>FINANCIJSKI RASHODI</t>
  </si>
  <si>
    <t>TEKUĆE DONACIJE U NOVCU</t>
  </si>
  <si>
    <t>TEKUĆE DONACIJE U NARAVI</t>
  </si>
  <si>
    <t>TEKUĆE DONACIJE</t>
  </si>
  <si>
    <t>OSTALI RASHODI</t>
  </si>
  <si>
    <t>RASHODI POSLOVANJA</t>
  </si>
  <si>
    <t>POSLOVNI OBJEKTI</t>
  </si>
  <si>
    <t>GRAĐEVINSKI OBJEKTI</t>
  </si>
  <si>
    <t>UREDSKA OPREMA I NAMJEŠTAJ</t>
  </si>
  <si>
    <t>OPREMA ZA ODRŽAVANJE I ZAŠTITU</t>
  </si>
  <si>
    <t>INSTRUMENTI, UREĐAJI I STROJEVI</t>
  </si>
  <si>
    <t>POSTROJENJA I OPREMA</t>
  </si>
  <si>
    <t>PRIJEVOZNA SREDSTVA</t>
  </si>
  <si>
    <t>KNJIGE</t>
  </si>
  <si>
    <t>KNJIGE, UMJETNIČKA DJELA I OSTALE IZLOŽBENE VRIJEDNOSTI</t>
  </si>
  <si>
    <t>ULAGANJA U RAČUNALNE PROGRAME</t>
  </si>
  <si>
    <t>NEMATERIJALNA PROIZVEDENA IMOVINA</t>
  </si>
  <si>
    <t>RASHODI ZA NABAVU PROIZVEDENE DUGOTRAJNE IMOVINE</t>
  </si>
  <si>
    <t>RASHODI ZA NABAVU NEFINANCIJSKE IMOVINE</t>
  </si>
  <si>
    <t>TEKUĆE POMOĆI OD INSTITUCIJA I TIJELA EU</t>
  </si>
  <si>
    <t>POMOĆI OD MEĐUNARODNIH ORGANIZACIJA TE INSTITUCIJA I TIJELA EU</t>
  </si>
  <si>
    <t>KAMATE NA OROČENA SREDSTVA I DEPOZITE PO VIĐENJU</t>
  </si>
  <si>
    <t>PRIHODI OD POZITIVNIH TEČAJNIH RAZLIKA</t>
  </si>
  <si>
    <t>PRIHODI OD FINANCIJSKE IMOVINE</t>
  </si>
  <si>
    <t>PRIHODI OD IMOVINE</t>
  </si>
  <si>
    <t>OSTALI NESPOMENUTI PRIHODI</t>
  </si>
  <si>
    <t>PRIHODI PO POSEBNIM PROPISIMA</t>
  </si>
  <si>
    <t>PRIHODI OD PRUŽENIH USLUGA</t>
  </si>
  <si>
    <t>PRIHODI IZ PRORAČUNA</t>
  </si>
  <si>
    <t>OSTALI PRIHODI</t>
  </si>
  <si>
    <t>KAZNE, UPRAVNE MJERE I OSTALI PRIHODI</t>
  </si>
  <si>
    <t>PRIHODI POSLOVANJA</t>
  </si>
  <si>
    <t>STAMBENI OBJEKTI</t>
  </si>
  <si>
    <t>PRIHODI OD PRODAJE GRAĐEVINSKIH OBJEKATA</t>
  </si>
  <si>
    <t>PRIHODI OD PRODAJE PROIZVEDENE DUGOTRAJNE IMOVINE</t>
  </si>
  <si>
    <t>PRIHODI OD PRODAJE NEFINANCIJSKE IMOVINE</t>
  </si>
  <si>
    <t>NAKNADA TROŠKOVA ZAPOSLENIKA</t>
  </si>
  <si>
    <t>ENERGIJA</t>
  </si>
  <si>
    <t>USLUGE TELEFONA, POŠTE I PRIJEVOZA</t>
  </si>
  <si>
    <t>USLUGE TEKUĆEG I INVESTICIJSKOG
ODRŽAVANJA</t>
  </si>
  <si>
    <t>USLUGE PROMIDŽBE I INFORMIRANJA</t>
  </si>
  <si>
    <t>DOPRINOSI ZA ZDRAVSTVENO OSIGURANJE</t>
  </si>
  <si>
    <t>ZAKUPNINE I NAJAMNINE</t>
  </si>
  <si>
    <t>OSTALE USLUGE</t>
  </si>
  <si>
    <t>RASHODI ZA USLUGE</t>
  </si>
  <si>
    <t>OSTALE NAKNADA TROŠKOVA ZAPOSLENIKA</t>
  </si>
  <si>
    <t>RASHODI ZA ZAPOSLENE</t>
  </si>
  <si>
    <t>TEKUĆI PRIJENOSI IZMEĐU PRORAČUNSKIH KORISNIKA ISTOG PRORAČUNA</t>
  </si>
  <si>
    <t>TEKUĆI PRIJENOSI IZMEĐU PRORAČUNSKIH KORISNIKA
ISTOG PRORAČUNA TEMELJEM PRIJENOSA EU SREDSTAVA</t>
  </si>
  <si>
    <t>POMOĆI IZ INOZEMSTVA I OD SUBJEKATA UNUTAR OPĆEG PRORAČUNA</t>
  </si>
  <si>
    <t>PRIHODI IZ PRORAČUNA ZA FINANCIRANJE REDOVNE DJELAT.PRORAČ.KORISNIKA</t>
  </si>
  <si>
    <t>NASTAVA</t>
  </si>
  <si>
    <t>PLASTIC BUSTERS- ANDRIČEVIĆ</t>
  </si>
  <si>
    <t>CBC E-CITIJEN-S.KNEZIĆ</t>
  </si>
  <si>
    <t>PMO-GATE-Ž.NIKOLIĆ</t>
  </si>
  <si>
    <t>DEEP SEA-N.JAJAC</t>
  </si>
  <si>
    <t>NET4 M PLASTIC-R.ANDRIČEVIĆ</t>
  </si>
  <si>
    <t>AD SWIM-R.ANDRIČEVIĆ</t>
  </si>
  <si>
    <t>MOST-V.SRZIĆ</t>
  </si>
  <si>
    <t>STUDENTSKI ZBOR</t>
  </si>
  <si>
    <t xml:space="preserve">DOKTORSKI STUDIJ </t>
  </si>
  <si>
    <t>NASTAVA MOSTAR - REFUNDACIJA MOSTAR</t>
  </si>
  <si>
    <t>STIM-REI PROJEKT-ANDRIČEVIĆ</t>
  </si>
  <si>
    <t>GEOBIZ - RACETIN-KILIĆ-IVIĆ</t>
  </si>
  <si>
    <t>EU PROJEKT - ESF - LABIRINT - M.BAUČIĆ</t>
  </si>
  <si>
    <t>EU PROJEKT INFRA</t>
  </si>
  <si>
    <t>PROJEKT CAAT - ANDRIČEVIĆ</t>
  </si>
  <si>
    <t>UKUPNO 12</t>
  </si>
  <si>
    <t>UKUPNO 31</t>
  </si>
  <si>
    <t>UKUPNO 43</t>
  </si>
  <si>
    <t>NASTAVA MOSTAR - SVEUČILIŠTE</t>
  </si>
  <si>
    <t>UKUPNO 51</t>
  </si>
  <si>
    <t>UKUPNO 52</t>
  </si>
  <si>
    <t>UKUPNO 561</t>
  </si>
  <si>
    <t>UKUPNO 563</t>
  </si>
  <si>
    <t>UKUPNO 6</t>
  </si>
  <si>
    <t>ZNANSTVENA DJELATNOST</t>
  </si>
  <si>
    <t>STANOVI</t>
  </si>
  <si>
    <t>UKUPNO 7</t>
  </si>
  <si>
    <t>UKUPNO 11</t>
  </si>
  <si>
    <t>DONACIJE OD PRAVNIH I FIZIČKIH OSOBA IZVAN OPĆEG PRORAČUNA</t>
  </si>
  <si>
    <t>PRIHODI OD PRODAJE PROZIVODA I ROBE TE PRUŽENIH USLUGA I PRIHODI OD DONACIJA</t>
  </si>
  <si>
    <t>PRIHODI ZA FINANCIRANJE RASHODA POSLOVANJA</t>
  </si>
  <si>
    <t>PRIHODI OD PRODAJE PROIZVODA I ROBE TE PRUŽENIH USLUGA</t>
  </si>
  <si>
    <t>PLAĆA- HRZZ ESF IVAN BANOVIĆ</t>
  </si>
  <si>
    <t>DOPRINOSI ZA PLAĆE</t>
  </si>
  <si>
    <t>KOMUNALNE USLUGE</t>
  </si>
  <si>
    <t>ZDRAVSTVENE USLUGE</t>
  </si>
  <si>
    <t xml:space="preserve">UKUPNO RASHODI </t>
  </si>
  <si>
    <t>POMOĆI OD IZVANPRORAČUNSKIH KORISNIKA</t>
  </si>
  <si>
    <t>TEKUĆE POMOĆI TEMELJEM PRIJENOSA EU SREDSTAVA</t>
  </si>
  <si>
    <t>POMOĆI TEMELJEM PRIJENOSA EU SREDSTAVA</t>
  </si>
  <si>
    <t>POMOĆI DANE U INOZEMSTVO I UNUTAR OPĆEG PRORAČUNA</t>
  </si>
  <si>
    <t>VIŠAK / MANJAK PRIHODA</t>
  </si>
  <si>
    <t>KAPITALNE POMOĆI OD INSTITUCIJA I TIJELA EU</t>
  </si>
  <si>
    <t>KAPITALNE POMOĆI OD OSTALIH IZVANPRORAČUNSKIH KORISNIKA DRŽAV. PROR.</t>
  </si>
  <si>
    <t>TEKUĆE POMOĆI OD OSTALIH IZVANPRORAČUNSKIH KORISNIKA DRŽ. PROR.</t>
  </si>
  <si>
    <t>STRUČNI RAD</t>
  </si>
  <si>
    <t>PROJEKT PRAG - I. ANDRIĆ</t>
  </si>
  <si>
    <t>PROGRAMSKI UGOVORI</t>
  </si>
  <si>
    <t>KOMUNIKACIJSKA OPREMA</t>
  </si>
  <si>
    <t>MEDICINSKA I LABORATORIJSKA OPREMA</t>
  </si>
  <si>
    <t>STIPENDIJE I ŠKOLARINE</t>
  </si>
  <si>
    <t>NAKNADE GRAĐANIMA I KUĆANSTVIMA U NOVCU</t>
  </si>
  <si>
    <t>OSTALE NAKNADE GRAĐANIMA I KUĆANSTVIMA IZ PRORAČUNA</t>
  </si>
  <si>
    <t>PLAĆE U NARAVI</t>
  </si>
  <si>
    <t>UKUPNO PRIHODI</t>
  </si>
  <si>
    <r>
      <rPr>
        <b/>
        <sz val="12"/>
        <rFont val="Calibri"/>
        <family val="2"/>
        <scheme val="minor"/>
      </rPr>
      <t>UREĐAJI, STROJEVI I OPREMA ZA OSTALE
NAMJENE</t>
    </r>
  </si>
  <si>
    <r>
      <rPr>
        <b/>
        <sz val="12"/>
        <rFont val="Calibri"/>
        <family val="2"/>
        <scheme val="minor"/>
      </rPr>
      <t>PRIJEVOZNA SREDSTVA U POMORSKOM I
RIJEČNOM PROMETU</t>
    </r>
  </si>
  <si>
    <r>
      <rPr>
        <b/>
        <sz val="12"/>
        <rFont val="Calibri"/>
        <family val="2"/>
        <scheme val="minor"/>
      </rPr>
      <t>PRIHODI OD UPRAVNIH I ADMINISTRATIVNIH PRISTOJBI, PRISTOJBI PO POSEBNIM PROPISIMA I
NAKNADA</t>
    </r>
  </si>
  <si>
    <t>TEKUĆE POMOĆI OD INOZEMNIH VLADA</t>
  </si>
  <si>
    <t>POMOĆI OD INOZEMNIH VLADA</t>
  </si>
  <si>
    <t>TEKUĆE POMOĆI OD IZVANPRORAČUNSKOG KORISNIKA TEMELJEM PRIJENOSA EU SREDSTAVA</t>
  </si>
  <si>
    <t>KAPITALNE POMOĆI OD IZVANPRORAČUNSKOG KORISNIKA TEMELJEM PRIJENOSA EU SREDSTAVA</t>
  </si>
  <si>
    <t>INTERSTRUCT</t>
  </si>
  <si>
    <t>TEKUĆI PRIJENOSI IZMEĐU PRORAČUNSKIH KORISNIKA TEMELJEM PRIJENOSA EU SREDSTAVA</t>
  </si>
  <si>
    <t>PRIJENOSI IZMEĐU PRORAČUNSKIH KORISNIKA ISTOG PRORAČUNA</t>
  </si>
  <si>
    <t>DONOS IZ PRETHODNE GODINE</t>
  </si>
  <si>
    <t>ODNOS U IDUĆU GODINU</t>
  </si>
  <si>
    <t>11 OPĆI PRIHODI I PRIMICI</t>
  </si>
  <si>
    <t>31 VLASTITI PRIHODI</t>
  </si>
  <si>
    <t>12 SREDSTVA UČEŠĆA ZA POMOĆI</t>
  </si>
  <si>
    <t>43 PRIHODI ZA POSEBNE NAMJENE</t>
  </si>
  <si>
    <t xml:space="preserve">51 POMOĆI EU </t>
  </si>
  <si>
    <t>52 POMOĆI</t>
  </si>
  <si>
    <t>561 EUROPSKI SOCIJALNI FOND</t>
  </si>
  <si>
    <t>563 EUROPSKI FOND ZA REGIONALNI RAZVOJ</t>
  </si>
  <si>
    <t>61 DONACIJE</t>
  </si>
  <si>
    <t>7 PRIHODI OD NEFINANCIJSKE IMOVINE</t>
  </si>
  <si>
    <t>REDOVNA DJELATNOST</t>
  </si>
  <si>
    <t>SVEUČILIŠTE U SPLITU</t>
  </si>
  <si>
    <t>FAKULTET GRAĐEVINARSTVA, ARHITEKTURE I GEODEZIJE</t>
  </si>
  <si>
    <t>FAIR - ERASMUS S. KNEZIć</t>
  </si>
  <si>
    <t>COMON - ANDRIČEVIĆ</t>
  </si>
  <si>
    <t>NASTAVA - VANJSKA SURADNJA</t>
  </si>
  <si>
    <t>CEEPUS</t>
  </si>
  <si>
    <t>INFRA - REŽIJA</t>
  </si>
  <si>
    <t>PROJEKT VODIME - I.ANDRIĆ</t>
  </si>
  <si>
    <t>ZNAN. PROJEKT HRZZ  NATAŠA ŠTAMBUK</t>
  </si>
  <si>
    <t xml:space="preserve">ZNAN. PROJEKT HRZZ MIJO NIKOLIĆ  </t>
  </si>
  <si>
    <t>ČASOPIS INŽ. MODELIRANJE</t>
  </si>
  <si>
    <t>DEPOZITI</t>
  </si>
  <si>
    <t>UKUPNO 8</t>
  </si>
  <si>
    <t>8 OSTVARENO IZ NAMJENSKIH PRIMITAKA</t>
  </si>
  <si>
    <t>PRIMICI OD POVRATA DEPOZITA OD KREDITNIH I OSTALIH INSTITUCIJA - TUZEMNI</t>
  </si>
  <si>
    <t>PRIMICI OD POVRATA DEPOZITA I JAMČEVNIH POLOGA</t>
  </si>
  <si>
    <t>PRIMLJENI POVRATI GLAVNICA DANIH ZAJMOVA I DEPOZITA</t>
  </si>
  <si>
    <t>PRIMICI OD FINANCIJSKE IMOVINE I ZADUŽIVANJA</t>
  </si>
  <si>
    <t>ZNAN. PROJEKT HRZZ  -RADNIĆ</t>
  </si>
  <si>
    <t>NAKNADA ZA PRIJEVOZ - KNEZIĆ</t>
  </si>
  <si>
    <t>ERASMUS MOBILNOST</t>
  </si>
  <si>
    <t>PROJEKT INTERREG</t>
  </si>
  <si>
    <t>CAMP-SUMP ANDRIČEVIĆ</t>
  </si>
  <si>
    <t>ISTRAŽIVAČKA SKUPINA ZA EKOLOŠKA ISTRAŽIVANJA GALEŠIĆ-DIVIĆ-ANDRIČEVIĆ</t>
  </si>
  <si>
    <t>ZNAN. PROJEKT HRZZ  - J. MARGETA</t>
  </si>
  <si>
    <t>ZNAN. PROJEKT HRZZ  - H. GOTOVAC</t>
  </si>
  <si>
    <t>ZNAN. PROJEKT HRZZ  - N. TORIĆ</t>
  </si>
  <si>
    <t>ZNAN. PROJEKT HRZZ  - RADNIĆ</t>
  </si>
  <si>
    <t xml:space="preserve">ZNAN. PROJEKT HAMAG BICRO - J. RADNIĆ </t>
  </si>
  <si>
    <t>BSETSDI - RACETIN - KILIĆ</t>
  </si>
  <si>
    <t>AD SWIM-R.ANDRIČEVIĆ -REŽIJE</t>
  </si>
  <si>
    <t>NET4 M PLASTIC-R.ANDRIČEVIĆ - REŽIJE</t>
  </si>
  <si>
    <t>DEEP SEA-N.JAJAC - REŽIJE</t>
  </si>
  <si>
    <t>PMO-GATE-Ž.NIKOLIĆ - REŽIJE</t>
  </si>
  <si>
    <t>MOST-V.SRZIĆ - REŽIJE</t>
  </si>
  <si>
    <t>MOST-V.SRZIĆ  15%</t>
  </si>
  <si>
    <t>PMO-GATE-Ž.NIKOLIĆ  15%</t>
  </si>
  <si>
    <t>DEEP SEA-N.JAJAC  15%</t>
  </si>
  <si>
    <t>NET4 M PLASTIC-R.ANDRIČEVIĆ  15%</t>
  </si>
  <si>
    <t>AD SWIM-R.ANDRIČEVIĆ  15%</t>
  </si>
  <si>
    <t>E-CITIJEN-S.KNEZIĆ - REŽIJE</t>
  </si>
  <si>
    <t>IZMJENA + / -</t>
  </si>
  <si>
    <t>52 OSTALE POMOĆI</t>
  </si>
  <si>
    <t>FINANCIJSKI  PLAN 24.02.2021.</t>
  </si>
  <si>
    <t>EPISEECC  - SNJEŽANA KNEZIĆ</t>
  </si>
  <si>
    <t>TROŠKOVI SUDSKIH POSTUPAKA</t>
  </si>
  <si>
    <t xml:space="preserve">ZNAN. PROJEKT HRZZ    G. KAMBER </t>
  </si>
  <si>
    <t>ZNAN. PROJEKT HRZZ   J. ČARIJA</t>
  </si>
  <si>
    <t>ZAVRŠEN</t>
  </si>
  <si>
    <t>PINNA NOBILIS - VELJKO SRZIĆ</t>
  </si>
  <si>
    <t>IRI PRNPDIKG - IVICA BOKO</t>
  </si>
  <si>
    <t>IRI PERM BETON HRVOJE GOTOVAC</t>
  </si>
  <si>
    <t xml:space="preserve">HRZZ - MIJO NIKOLIĆ  </t>
  </si>
  <si>
    <t>HRZZ  MULTIWATERS - H. GOTOVAC</t>
  </si>
  <si>
    <t>HRZZ CAAT - ROKO ANDRIČEVIĆ</t>
  </si>
  <si>
    <t>PLAĆE ZA POSEBNE UVJETE RADA</t>
  </si>
  <si>
    <t>KAMATE ZA PRIMLJENE KREDITE OD TUZEMNIH KREDITNIH INSTITUCIJA</t>
  </si>
  <si>
    <t>KAMATE ZA PRIM LJENE KREDITE I ZAJMOVE</t>
  </si>
  <si>
    <t>TEKUĆE DONACIJE IZ EU SREDSTAVA</t>
  </si>
  <si>
    <t>UGOVORENE KAZNE I OSTALE NAKNADE ŠTETA</t>
  </si>
  <si>
    <t>KAZNE, PENALI I NAKNADE  ŠTETA</t>
  </si>
  <si>
    <t>NEMATERIJALNA IMOVINA</t>
  </si>
  <si>
    <t>LICENCE</t>
  </si>
  <si>
    <t>RASHODI ZA NABAVU NEPROIZVEDENE DUGOTRAJNE IMOVINE</t>
  </si>
  <si>
    <t>MATH STEM - MAJA ANDRIĆ</t>
  </si>
  <si>
    <t>E-CITIJEN - S.KNEZIĆ</t>
  </si>
  <si>
    <t>ZAKUPNINE</t>
  </si>
  <si>
    <t>IZDAVAŠTVO - KNJIGE</t>
  </si>
  <si>
    <t>SEMINARI</t>
  </si>
  <si>
    <t>SEMINARI, RADIONICE</t>
  </si>
  <si>
    <t>PROCJENA REALIZACIJE 2021</t>
  </si>
  <si>
    <t>OK</t>
  </si>
  <si>
    <t>SUDSKE PRESUDE</t>
  </si>
  <si>
    <t>REALIZACIJA    01-10/2021</t>
  </si>
  <si>
    <t xml:space="preserve"> </t>
  </si>
  <si>
    <t>PRIMLJENI KREDITI OD KREDITNIH INSTITUCIJA U JAVNOM SEKTORU - KRATKOROČNI</t>
  </si>
  <si>
    <t>PRIMLJENI KREDITI OD KREDITNIH I OSTALIH INSTITUCIJA U JAVNOM SEKTORU</t>
  </si>
  <si>
    <t>PRIMICI OD ZADUŽIVANJA</t>
  </si>
  <si>
    <t>DEPOZITI I KREDITI</t>
  </si>
  <si>
    <t>SUBVENCIJE TRGOVAČKIM DRUŠTVIMA IZ EU SREDSTAVA</t>
  </si>
  <si>
    <t>SUBVENCIJE</t>
  </si>
  <si>
    <t>Split, 17.12.2021</t>
  </si>
  <si>
    <t>FINANCIJSKI PLAN 2021. PO IZVORIMA I PODIZVORIMA - 3. REBALANS 17.12.2021.</t>
  </si>
  <si>
    <t>2. REBALANS PLANA 17.12.2021.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</si>
</sst>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1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justify"/>
    </xf>
    <xf numFmtId="0" fontId="5" fillId="2" borderId="1" xfId="0" applyNumberFormat="1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9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3" fillId="2" borderId="4" xfId="0" applyFont="1" applyFill="1" applyBorder="1" applyAlignment="1">
      <alignment horizontal="center" vertical="justify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12" fillId="0" borderId="0" xfId="0" applyFont="1"/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43" fontId="2" fillId="0" borderId="0" xfId="1" applyFont="1"/>
    <xf numFmtId="0" fontId="3" fillId="2" borderId="1" xfId="0" applyFont="1" applyFill="1" applyBorder="1" applyAlignment="1">
      <alignment horizontal="center" vertical="justify"/>
    </xf>
    <xf numFmtId="43" fontId="2" fillId="0" borderId="0" xfId="1" applyFont="1" applyFill="1"/>
    <xf numFmtId="0" fontId="13" fillId="0" borderId="0" xfId="0" applyFont="1" applyFill="1"/>
    <xf numFmtId="0" fontId="2" fillId="0" borderId="0" xfId="0" applyFont="1" applyFill="1" applyAlignment="1">
      <alignment horizontal="left"/>
    </xf>
    <xf numFmtId="0" fontId="2" fillId="7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3" fontId="14" fillId="0" borderId="1" xfId="1" applyFont="1" applyFill="1" applyBorder="1" applyAlignment="1">
      <alignment horizontal="right" vertical="center" shrinkToFit="1"/>
    </xf>
    <xf numFmtId="43" fontId="14" fillId="2" borderId="1" xfId="1" applyFont="1" applyFill="1" applyBorder="1" applyAlignment="1">
      <alignment horizontal="right" vertical="center" shrinkToFit="1"/>
    </xf>
    <xf numFmtId="43" fontId="15" fillId="0" borderId="1" xfId="1" applyFont="1" applyFill="1" applyBorder="1" applyAlignment="1">
      <alignment horizontal="right" vertical="center" shrinkToFit="1"/>
    </xf>
    <xf numFmtId="43" fontId="19" fillId="0" borderId="1" xfId="1" applyFont="1" applyFill="1" applyBorder="1" applyAlignment="1">
      <alignment horizontal="right" vertical="center" shrinkToFit="1"/>
    </xf>
    <xf numFmtId="43" fontId="16" fillId="3" borderId="1" xfId="1" applyFont="1" applyFill="1" applyBorder="1" applyAlignment="1">
      <alignment horizontal="right" vertical="center"/>
    </xf>
    <xf numFmtId="43" fontId="14" fillId="3" borderId="1" xfId="1" applyFont="1" applyFill="1" applyBorder="1" applyAlignment="1">
      <alignment horizontal="right" vertical="center" shrinkToFit="1"/>
    </xf>
    <xf numFmtId="43" fontId="17" fillId="3" borderId="1" xfId="1" applyFont="1" applyFill="1" applyBorder="1" applyAlignment="1">
      <alignment horizontal="right" vertical="center"/>
    </xf>
    <xf numFmtId="43" fontId="15" fillId="4" borderId="1" xfId="1" applyFont="1" applyFill="1" applyBorder="1" applyAlignment="1">
      <alignment horizontal="right" vertical="center" shrinkToFit="1"/>
    </xf>
    <xf numFmtId="43" fontId="14" fillId="4" borderId="1" xfId="1" applyFont="1" applyFill="1" applyBorder="1" applyAlignment="1">
      <alignment horizontal="right" vertical="center" shrinkToFit="1"/>
    </xf>
    <xf numFmtId="43" fontId="18" fillId="0" borderId="1" xfId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39" fontId="14" fillId="0" borderId="4" xfId="1" applyNumberFormat="1" applyFont="1" applyFill="1" applyBorder="1" applyAlignment="1">
      <alignment horizontal="right" vertical="center" shrinkToFit="1"/>
    </xf>
    <xf numFmtId="39" fontId="14" fillId="0" borderId="5" xfId="1" applyNumberFormat="1" applyFont="1" applyFill="1" applyBorder="1" applyAlignment="1">
      <alignment horizontal="right" vertical="center" shrinkToFit="1"/>
    </xf>
    <xf numFmtId="39" fontId="14" fillId="0" borderId="6" xfId="1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43" fontId="14" fillId="0" borderId="3" xfId="1" applyFont="1" applyFill="1" applyBorder="1" applyAlignment="1">
      <alignment horizontal="right" vertical="center" shrinkToFit="1"/>
    </xf>
    <xf numFmtId="39" fontId="14" fillId="2" borderId="1" xfId="1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43" fontId="16" fillId="0" borderId="0" xfId="1" applyFont="1" applyAlignment="1">
      <alignment horizontal="right"/>
    </xf>
    <xf numFmtId="0" fontId="17" fillId="0" borderId="0" xfId="0" applyFont="1" applyAlignment="1">
      <alignment horizontal="right"/>
    </xf>
    <xf numFmtId="39" fontId="14" fillId="0" borderId="1" xfId="1" applyNumberFormat="1" applyFont="1" applyFill="1" applyBorder="1" applyAlignment="1">
      <alignment horizontal="right" vertical="center" shrinkToFit="1"/>
    </xf>
    <xf numFmtId="43" fontId="14" fillId="5" borderId="1" xfId="1" applyFont="1" applyFill="1" applyBorder="1" applyAlignment="1">
      <alignment horizontal="right" vertical="center" shrinkToFit="1"/>
    </xf>
    <xf numFmtId="43" fontId="15" fillId="0" borderId="1" xfId="1" applyNumberFormat="1" applyFont="1" applyFill="1" applyBorder="1" applyAlignment="1">
      <alignment horizontal="right" vertical="center" shrinkToFit="1"/>
    </xf>
    <xf numFmtId="0" fontId="2" fillId="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43" fontId="19" fillId="4" borderId="1" xfId="1" applyFont="1" applyFill="1" applyBorder="1" applyAlignment="1">
      <alignment horizontal="right" vertical="center" shrinkToFit="1"/>
    </xf>
    <xf numFmtId="0" fontId="11" fillId="4" borderId="1" xfId="0" applyFont="1" applyFill="1" applyBorder="1" applyAlignment="1">
      <alignment horizontal="center" vertical="justify"/>
    </xf>
    <xf numFmtId="43" fontId="16" fillId="4" borderId="1" xfId="1" applyFont="1" applyFill="1" applyBorder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39" fontId="14" fillId="4" borderId="1" xfId="1" applyNumberFormat="1" applyFont="1" applyFill="1" applyBorder="1" applyAlignment="1">
      <alignment horizontal="right" vertical="center" shrinkToFit="1"/>
    </xf>
    <xf numFmtId="0" fontId="16" fillId="4" borderId="0" xfId="0" applyFont="1" applyFill="1" applyAlignment="1">
      <alignment horizontal="right"/>
    </xf>
    <xf numFmtId="43" fontId="14" fillId="8" borderId="1" xfId="1" applyFont="1" applyFill="1" applyBorder="1" applyAlignment="1">
      <alignment horizontal="right" vertical="center" shrinkToFit="1"/>
    </xf>
    <xf numFmtId="43" fontId="15" fillId="8" borderId="1" xfId="1" applyFont="1" applyFill="1" applyBorder="1" applyAlignment="1">
      <alignment horizontal="right" vertical="center" shrinkToFit="1"/>
    </xf>
    <xf numFmtId="39" fontId="14" fillId="8" borderId="1" xfId="1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justify"/>
    </xf>
    <xf numFmtId="0" fontId="9" fillId="2" borderId="3" xfId="0" applyFont="1" applyFill="1" applyBorder="1" applyAlignment="1">
      <alignment horizontal="center" vertical="justify"/>
    </xf>
    <xf numFmtId="0" fontId="9" fillId="2" borderId="1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43" fontId="2" fillId="0" borderId="0" xfId="1" applyFont="1" applyFill="1" applyBorder="1" applyAlignment="1">
      <alignment horizontal="left" vertical="top"/>
    </xf>
    <xf numFmtId="43" fontId="2" fillId="2" borderId="0" xfId="1" applyFont="1" applyFill="1" applyBorder="1" applyAlignment="1">
      <alignment horizontal="left" vertical="top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15873</xdr:colOff>
      <xdr:row>0</xdr:row>
      <xdr:rowOff>0</xdr:rowOff>
    </xdr:from>
    <xdr:to>
      <xdr:col>80</xdr:col>
      <xdr:colOff>11260</xdr:colOff>
      <xdr:row>190</xdr:row>
      <xdr:rowOff>0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3" y="0"/>
          <a:ext cx="23553887" cy="5543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73"/>
  <sheetViews>
    <sheetView tabSelected="1" view="pageBreakPreview" topLeftCell="A157" zoomScale="60" zoomScaleNormal="68" workbookViewId="0">
      <pane xSplit="1" topLeftCell="B1" activePane="topRight" state="frozen"/>
      <selection pane="topRight" activeCell="CA192" sqref="CA192"/>
    </sheetView>
  </sheetViews>
  <sheetFormatPr defaultColWidth="9.140625" defaultRowHeight="15.75" x14ac:dyDescent="0.25"/>
  <cols>
    <col min="1" max="1" width="7.140625" style="1" customWidth="1"/>
    <col min="2" max="2" width="66" style="1" customWidth="1"/>
    <col min="3" max="3" width="24" style="1" customWidth="1"/>
    <col min="4" max="4" width="22.140625" style="1" customWidth="1"/>
    <col min="5" max="5" width="22" style="1" customWidth="1"/>
    <col min="6" max="8" width="17.140625" style="1" hidden="1" customWidth="1"/>
    <col min="9" max="9" width="0.5703125" style="1" hidden="1" customWidth="1"/>
    <col min="10" max="10" width="16.5703125" style="1" customWidth="1"/>
    <col min="11" max="26" width="16.5703125" style="1" hidden="1" customWidth="1"/>
    <col min="27" max="27" width="19" style="28" customWidth="1"/>
    <col min="28" max="39" width="17.140625" style="1" hidden="1" customWidth="1"/>
    <col min="40" max="40" width="17.140625" style="28" customWidth="1"/>
    <col min="41" max="41" width="17.140625" style="1" hidden="1" customWidth="1"/>
    <col min="42" max="45" width="20.140625" style="1" hidden="1" customWidth="1"/>
    <col min="46" max="50" width="16.5703125" style="1" hidden="1" customWidth="1"/>
    <col min="51" max="51" width="16.5703125" style="16" customWidth="1"/>
    <col min="52" max="63" width="16.5703125" style="16" hidden="1" customWidth="1"/>
    <col min="64" max="64" width="16.5703125" style="31" customWidth="1"/>
    <col min="65" max="65" width="16.5703125" style="16" hidden="1" customWidth="1"/>
    <col min="66" max="66" width="16.5703125" style="31" customWidth="1"/>
    <col min="67" max="70" width="16.5703125" style="16" hidden="1" customWidth="1"/>
    <col min="71" max="71" width="16.5703125" style="31" customWidth="1"/>
    <col min="72" max="73" width="16.5703125" style="16" hidden="1" customWidth="1"/>
    <col min="74" max="74" width="19.28515625" style="31" customWidth="1"/>
    <col min="75" max="75" width="16.5703125" style="16" hidden="1" customWidth="1"/>
    <col min="76" max="76" width="16.5703125" style="31" customWidth="1"/>
    <col min="77" max="77" width="16.5703125" style="16" hidden="1" customWidth="1"/>
    <col min="78" max="78" width="19.5703125" style="31" customWidth="1"/>
    <col min="79" max="79" width="20.28515625" style="16" bestFit="1" customWidth="1"/>
    <col min="80" max="83" width="17" style="16" bestFit="1" customWidth="1"/>
    <col min="84" max="84" width="15.7109375" style="16" bestFit="1" customWidth="1"/>
    <col min="85" max="85" width="9.28515625" style="16" bestFit="1" customWidth="1"/>
    <col min="86" max="86" width="17" style="16" bestFit="1" customWidth="1"/>
    <col min="87" max="88" width="14.42578125" style="16" bestFit="1" customWidth="1"/>
    <col min="89" max="90" width="15.7109375" style="16" bestFit="1" customWidth="1"/>
    <col min="91" max="119" width="9.140625" style="16"/>
    <col min="120" max="16384" width="9.140625" style="1"/>
  </cols>
  <sheetData>
    <row r="1" spans="1:113" s="4" customFormat="1" ht="24.95" customHeight="1" x14ac:dyDescent="0.25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</row>
    <row r="2" spans="1:113" s="4" customFormat="1" ht="24.95" customHeight="1" x14ac:dyDescent="0.25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</row>
    <row r="3" spans="1:113" s="4" customFormat="1" ht="24.95" customHeight="1" x14ac:dyDescent="0.25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</row>
    <row r="4" spans="1:113" s="4" customFormat="1" ht="24.95" customHeight="1" x14ac:dyDescent="0.25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</row>
    <row r="5" spans="1:113" s="4" customFormat="1" ht="24.95" customHeight="1" x14ac:dyDescent="0.25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</row>
    <row r="6" spans="1:113" s="7" customFormat="1" ht="24.95" customHeight="1" x14ac:dyDescent="0.25">
      <c r="A6" s="4"/>
      <c r="B6" s="4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4" customFormat="1" ht="24.95" customHeight="1" x14ac:dyDescent="0.25"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</row>
    <row r="8" spans="1:113" s="4" customFormat="1" ht="24.95" customHeight="1" x14ac:dyDescent="0.25"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</row>
    <row r="9" spans="1:113" s="7" customFormat="1" ht="24.95" customHeight="1" x14ac:dyDescent="0.25">
      <c r="A9" s="4"/>
      <c r="B9" s="4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7" customFormat="1" ht="24.95" customHeight="1" x14ac:dyDescent="0.25">
      <c r="A10" s="4"/>
      <c r="B10" s="4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4" customFormat="1" ht="24.95" customHeight="1" x14ac:dyDescent="0.25"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</row>
    <row r="12" spans="1:113" s="4" customFormat="1" ht="24.95" customHeight="1" x14ac:dyDescent="0.25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</row>
    <row r="13" spans="1:113" s="4" customFormat="1" ht="24.95" customHeight="1" x14ac:dyDescent="0.25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</row>
    <row r="14" spans="1:113" s="4" customFormat="1" ht="24.95" customHeight="1" x14ac:dyDescent="0.25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</row>
    <row r="15" spans="1:113" s="7" customFormat="1" ht="24.95" customHeight="1" x14ac:dyDescent="0.25">
      <c r="A15" s="4"/>
      <c r="B15" s="4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4" customFormat="1" ht="24.95" customHeight="1" x14ac:dyDescent="0.25"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</row>
    <row r="17" spans="1:113" s="4" customFormat="1" ht="24.95" customHeight="1" x14ac:dyDescent="0.25"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</row>
    <row r="18" spans="1:113" s="4" customFormat="1" ht="24.95" customHeight="1" x14ac:dyDescent="0.25"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</row>
    <row r="19" spans="1:113" s="4" customFormat="1" ht="24.95" customHeight="1" x14ac:dyDescent="0.25"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</row>
    <row r="20" spans="1:113" s="4" customFormat="1" ht="24.95" customHeight="1" x14ac:dyDescent="0.25"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</row>
    <row r="21" spans="1:113" s="4" customFormat="1" ht="24.95" customHeight="1" x14ac:dyDescent="0.25"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</row>
    <row r="22" spans="1:113" s="7" customFormat="1" ht="24.95" customHeight="1" x14ac:dyDescent="0.25">
      <c r="A22" s="4"/>
      <c r="B22" s="4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4" customFormat="1" ht="24.95" customHeight="1" x14ac:dyDescent="0.25"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</row>
    <row r="24" spans="1:113" s="4" customFormat="1" ht="24.95" customHeight="1" x14ac:dyDescent="0.25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</row>
    <row r="25" spans="1:113" s="4" customFormat="1" ht="24.95" customHeight="1" x14ac:dyDescent="0.25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</row>
    <row r="26" spans="1:113" s="4" customFormat="1" ht="24.95" customHeight="1" x14ac:dyDescent="0.25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</row>
    <row r="27" spans="1:113" s="4" customFormat="1" ht="24.95" customHeight="1" x14ac:dyDescent="0.25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</row>
    <row r="28" spans="1:113" s="4" customFormat="1" ht="24.95" customHeight="1" x14ac:dyDescent="0.25"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spans="1:113" s="4" customFormat="1" ht="24.95" customHeight="1" x14ac:dyDescent="0.25"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</row>
    <row r="30" spans="1:113" s="4" customFormat="1" ht="24.95" customHeight="1" x14ac:dyDescent="0.25"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</row>
    <row r="31" spans="1:113" s="4" customFormat="1" ht="24.95" customHeight="1" x14ac:dyDescent="0.25"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</row>
    <row r="32" spans="1:113" s="7" customFormat="1" ht="24.95" customHeight="1" x14ac:dyDescent="0.25">
      <c r="A32" s="4"/>
      <c r="B32" s="4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4" customFormat="1" ht="24.95" customHeight="1" x14ac:dyDescent="0.25"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</row>
    <row r="34" spans="1:113" s="7" customFormat="1" ht="24.95" customHeight="1" x14ac:dyDescent="0.25">
      <c r="A34" s="4"/>
      <c r="B34" s="4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4" customFormat="1" ht="24.95" customHeight="1" x14ac:dyDescent="0.25"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</row>
    <row r="36" spans="1:113" s="4" customFormat="1" ht="24.95" customHeight="1" x14ac:dyDescent="0.25"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</row>
    <row r="37" spans="1:113" s="4" customFormat="1" ht="24.95" customHeight="1" x14ac:dyDescent="0.25"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</row>
    <row r="38" spans="1:113" s="4" customFormat="1" ht="24.95" customHeight="1" x14ac:dyDescent="0.25"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</row>
    <row r="39" spans="1:113" s="4" customFormat="1" ht="24.95" customHeight="1" x14ac:dyDescent="0.25"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</row>
    <row r="40" spans="1:113" s="7" customFormat="1" ht="24.95" customHeight="1" x14ac:dyDescent="0.25">
      <c r="A40" s="4"/>
      <c r="B40" s="4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7" customFormat="1" ht="24.95" customHeight="1" x14ac:dyDescent="0.25">
      <c r="A41" s="4"/>
      <c r="B41" s="4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4" customFormat="1" ht="24.95" customHeight="1" x14ac:dyDescent="0.25"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</row>
    <row r="43" spans="1:113" s="4" customFormat="1" ht="24.95" customHeight="1" x14ac:dyDescent="0.25"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</row>
    <row r="44" spans="1:113" s="4" customFormat="1" ht="24.95" customHeight="1" x14ac:dyDescent="0.25"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</row>
    <row r="45" spans="1:113" s="7" customFormat="1" ht="24.95" customHeight="1" x14ac:dyDescent="0.25">
      <c r="A45" s="4"/>
      <c r="B45" s="4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7" customFormat="1" ht="24.95" customHeight="1" x14ac:dyDescent="0.25">
      <c r="A46" s="4"/>
      <c r="B46" s="4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4" customFormat="1" ht="24.95" customHeight="1" x14ac:dyDescent="0.25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</row>
    <row r="48" spans="1:113" s="7" customFormat="1" ht="24.95" customHeight="1" x14ac:dyDescent="0.25">
      <c r="A48" s="4"/>
      <c r="B48" s="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7" customFormat="1" ht="24.95" customHeight="1" x14ac:dyDescent="0.25">
      <c r="A49" s="4"/>
      <c r="B49" s="4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7" customFormat="1" ht="24.95" customHeight="1" x14ac:dyDescent="0.25">
      <c r="A50" s="4"/>
      <c r="B50" s="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7" customFormat="1" ht="24.95" customHeight="1" x14ac:dyDescent="0.25">
      <c r="A51" s="4"/>
      <c r="B51" s="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4" customFormat="1" ht="24.95" customHeight="1" x14ac:dyDescent="0.25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</row>
    <row r="53" spans="1:113" s="7" customFormat="1" ht="24.95" customHeight="1" x14ac:dyDescent="0.25">
      <c r="A53" s="4"/>
      <c r="B53" s="4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7" customFormat="1" ht="24.95" customHeight="1" x14ac:dyDescent="0.25">
      <c r="A54" s="4"/>
      <c r="B54" s="4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4" customFormat="1" ht="24.95" customHeight="1" x14ac:dyDescent="0.25"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</row>
    <row r="56" spans="1:113" s="4" customFormat="1" ht="24.95" customHeight="1" x14ac:dyDescent="0.25"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</row>
    <row r="57" spans="1:113" s="7" customFormat="1" ht="24.95" customHeight="1" x14ac:dyDescent="0.25">
      <c r="A57" s="4"/>
      <c r="B57" s="4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s="7" customFormat="1" ht="24.95" customHeight="1" x14ac:dyDescent="0.25">
      <c r="A58" s="4"/>
      <c r="B58" s="4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1:113" s="7" customFormat="1" ht="24.95" customHeight="1" x14ac:dyDescent="0.25">
      <c r="A59" s="4"/>
      <c r="B59" s="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s="4" customFormat="1" ht="24.95" customHeight="1" x14ac:dyDescent="0.25"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</row>
    <row r="61" spans="1:113" s="7" customFormat="1" ht="24.95" customHeight="1" x14ac:dyDescent="0.25">
      <c r="A61" s="4"/>
      <c r="B61" s="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4" customFormat="1" ht="24.95" customHeight="1" x14ac:dyDescent="0.25"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</row>
    <row r="63" spans="1:113" s="4" customFormat="1" ht="24.95" customHeight="1" x14ac:dyDescent="0.25"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</row>
    <row r="64" spans="1:113" s="4" customFormat="1" ht="24.95" customHeight="1" x14ac:dyDescent="0.25"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</row>
    <row r="65" spans="1:113" s="4" customFormat="1" ht="24.95" customHeight="1" x14ac:dyDescent="0.25"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</row>
    <row r="66" spans="1:113" s="4" customFormat="1" ht="24.95" customHeight="1" x14ac:dyDescent="0.25"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</row>
    <row r="67" spans="1:113" s="4" customFormat="1" ht="24.95" customHeight="1" x14ac:dyDescent="0.25"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</row>
    <row r="68" spans="1:113" s="7" customFormat="1" ht="24.95" customHeight="1" x14ac:dyDescent="0.25">
      <c r="A68" s="4"/>
      <c r="B68" s="4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s="4" customFormat="1" ht="24.95" customHeight="1" x14ac:dyDescent="0.25"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</row>
    <row r="70" spans="1:113" s="7" customFormat="1" ht="24.95" customHeight="1" x14ac:dyDescent="0.25">
      <c r="A70" s="4"/>
      <c r="B70" s="4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s="4" customFormat="1" ht="24.95" customHeight="1" x14ac:dyDescent="0.25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</row>
    <row r="72" spans="1:113" s="7" customFormat="1" ht="24.95" customHeight="1" x14ac:dyDescent="0.25">
      <c r="A72" s="4"/>
      <c r="B72" s="4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1:113" s="4" customFormat="1" ht="24.95" customHeight="1" x14ac:dyDescent="0.25"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</row>
    <row r="74" spans="1:113" s="7" customFormat="1" ht="24.95" customHeight="1" x14ac:dyDescent="0.25">
      <c r="A74" s="4"/>
      <c r="B74" s="4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1:113" s="7" customFormat="1" ht="24.95" customHeight="1" x14ac:dyDescent="0.25">
      <c r="A75" s="4"/>
      <c r="B75" s="4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s="7" customFormat="1" ht="24.95" customHeight="1" x14ac:dyDescent="0.25">
      <c r="A76" s="4"/>
      <c r="B76" s="4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s="7" customFormat="1" ht="24.95" customHeight="1" x14ac:dyDescent="0.25">
      <c r="A77" s="4"/>
      <c r="B77" s="4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1:113" s="16" customFormat="1" ht="24.95" customHeight="1" x14ac:dyDescent="0.2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</row>
    <row r="79" spans="1:113" s="16" customFormat="1" ht="24.95" customHeight="1" x14ac:dyDescent="0.2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</row>
    <row r="80" spans="1:113" s="7" customFormat="1" ht="24.95" customHeight="1" x14ac:dyDescent="0.25">
      <c r="A80" s="4"/>
      <c r="B80" s="4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1:113" s="4" customFormat="1" ht="24.95" customHeight="1" x14ac:dyDescent="0.25"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</row>
    <row r="82" spans="1:113" s="4" customFormat="1" ht="24.95" customHeight="1" x14ac:dyDescent="0.25"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</row>
    <row r="83" spans="1:113" s="7" customFormat="1" ht="24.95" customHeight="1" x14ac:dyDescent="0.25">
      <c r="A83" s="4"/>
      <c r="B83" s="4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1:113" s="4" customFormat="1" ht="24.95" customHeight="1" x14ac:dyDescent="0.25"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</row>
    <row r="85" spans="1:113" s="4" customFormat="1" ht="24.95" customHeight="1" x14ac:dyDescent="0.25"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</row>
    <row r="86" spans="1:113" s="7" customFormat="1" ht="24.95" customHeight="1" x14ac:dyDescent="0.25">
      <c r="A86" s="4"/>
      <c r="B86" s="4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1:113" s="7" customFormat="1" ht="24.95" customHeight="1" x14ac:dyDescent="0.25">
      <c r="A87" s="4"/>
      <c r="B87" s="4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1:113" s="7" customFormat="1" ht="24.95" customHeight="1" x14ac:dyDescent="0.25">
      <c r="A88" s="4"/>
      <c r="B88" s="4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</row>
    <row r="89" spans="1:113" s="7" customFormat="1" ht="24.95" customHeight="1" x14ac:dyDescent="0.25">
      <c r="A89" s="4"/>
      <c r="B89" s="4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1:113" s="4" customFormat="1" ht="24.95" customHeight="1" x14ac:dyDescent="0.25"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</row>
    <row r="91" spans="1:113" s="4" customFormat="1" ht="24.95" customHeight="1" x14ac:dyDescent="0.25"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</row>
    <row r="92" spans="1:113" s="7" customFormat="1" ht="24.95" customHeight="1" x14ac:dyDescent="0.25">
      <c r="A92" s="4"/>
      <c r="B92" s="4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1:113" s="7" customFormat="1" ht="24.95" customHeight="1" x14ac:dyDescent="0.25">
      <c r="A93" s="4"/>
      <c r="B93" s="4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1:113" s="4" customFormat="1" ht="24.95" customHeight="1" x14ac:dyDescent="0.25"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</row>
    <row r="95" spans="1:113" s="4" customFormat="1" ht="24.95" customHeight="1" x14ac:dyDescent="0.25"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</row>
    <row r="96" spans="1:113" s="7" customFormat="1" ht="24.95" customHeight="1" x14ac:dyDescent="0.25">
      <c r="A96" s="4"/>
      <c r="B96" s="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1:113" s="7" customFormat="1" ht="24.95" customHeight="1" x14ac:dyDescent="0.25">
      <c r="A97" s="4"/>
      <c r="B97" s="4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1:113" s="4" customFormat="1" ht="24.95" customHeight="1" x14ac:dyDescent="0.25"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</row>
    <row r="99" spans="1:113" s="7" customFormat="1" ht="24.95" customHeight="1" x14ac:dyDescent="0.25">
      <c r="A99" s="4"/>
      <c r="B99" s="4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1:113" s="7" customFormat="1" ht="24.95" customHeight="1" x14ac:dyDescent="0.25">
      <c r="A100" s="4"/>
      <c r="B100" s="4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1:113" s="4" customFormat="1" ht="24.95" customHeight="1" x14ac:dyDescent="0.25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</row>
    <row r="102" spans="1:113" s="4" customFormat="1" ht="24.95" customHeight="1" x14ac:dyDescent="0.25"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</row>
    <row r="103" spans="1:113" s="7" customFormat="1" ht="24.95" customHeight="1" x14ac:dyDescent="0.25">
      <c r="A103" s="4"/>
      <c r="B103" s="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1:113" s="4" customFormat="1" ht="24.95" customHeight="1" x14ac:dyDescent="0.25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</row>
    <row r="105" spans="1:113" s="7" customFormat="1" ht="24.95" customHeight="1" x14ac:dyDescent="0.25">
      <c r="A105" s="4"/>
      <c r="B105" s="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1:113" s="7" customFormat="1" ht="24.95" customHeight="1" x14ac:dyDescent="0.25">
      <c r="A106" s="4"/>
      <c r="B106" s="4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1:113" s="4" customFormat="1" ht="24.95" customHeight="1" x14ac:dyDescent="0.25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</row>
    <row r="108" spans="1:113" s="7" customFormat="1" ht="24.95" customHeight="1" x14ac:dyDescent="0.25">
      <c r="A108" s="4"/>
      <c r="B108" s="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1:113" s="7" customFormat="1" ht="24.95" customHeight="1" x14ac:dyDescent="0.25">
      <c r="A109" s="4"/>
      <c r="B109" s="4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1:113" s="4" customFormat="1" ht="24.95" customHeight="1" x14ac:dyDescent="0.25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</row>
    <row r="111" spans="1:113" s="7" customFormat="1" ht="24.95" customHeight="1" x14ac:dyDescent="0.25">
      <c r="A111" s="4"/>
      <c r="B111" s="4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1:113" s="7" customFormat="1" ht="24.95" customHeight="1" x14ac:dyDescent="0.25">
      <c r="A112" s="4"/>
      <c r="B112" s="4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1:119" s="7" customFormat="1" ht="24.95" customHeight="1" x14ac:dyDescent="0.25">
      <c r="A113" s="4"/>
      <c r="B113" s="4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1:119" s="4" customFormat="1" ht="24.95" customHeight="1" x14ac:dyDescent="0.25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</row>
    <row r="115" spans="1:119" s="7" customFormat="1" ht="24.95" customHeight="1" x14ac:dyDescent="0.25">
      <c r="A115" s="4"/>
      <c r="B115" s="4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1:119" s="7" customFormat="1" ht="24.95" customHeight="1" x14ac:dyDescent="0.25">
      <c r="A116" s="4"/>
      <c r="B116" s="4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1:119" s="7" customFormat="1" ht="24.95" customHeight="1" x14ac:dyDescent="0.25">
      <c r="A117" s="4"/>
      <c r="B117" s="4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1:119" s="4" customFormat="1" ht="24.95" customHeight="1" x14ac:dyDescent="0.2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</row>
    <row r="119" spans="1:119" s="7" customFormat="1" ht="24.95" customHeight="1" x14ac:dyDescent="0.25">
      <c r="A119" s="4"/>
      <c r="B119" s="4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1:119" s="7" customFormat="1" ht="24.95" customHeight="1" x14ac:dyDescent="0.25">
      <c r="A120" s="4"/>
      <c r="B120" s="4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1:119" s="7" customFormat="1" ht="24.95" customHeight="1" x14ac:dyDescent="0.25">
      <c r="A121" s="4"/>
      <c r="B121" s="4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1:119" s="7" customFormat="1" ht="24.95" customHeight="1" x14ac:dyDescent="0.25">
      <c r="A122" s="4"/>
      <c r="B122" s="4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1:119" s="16" customFormat="1" ht="24.95" customHeight="1" x14ac:dyDescent="0.2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</row>
    <row r="124" spans="1:119" s="7" customFormat="1" ht="24.95" customHeight="1" x14ac:dyDescent="0.25">
      <c r="A124" s="4"/>
      <c r="B124" s="4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1:119" ht="24.95" customHeight="1" x14ac:dyDescent="0.25">
      <c r="A125" s="16"/>
      <c r="B125" s="16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DJ125" s="1"/>
      <c r="DK125" s="1"/>
      <c r="DL125" s="1"/>
      <c r="DM125" s="1"/>
      <c r="DN125" s="1"/>
      <c r="DO125" s="1"/>
    </row>
    <row r="126" spans="1:119" s="7" customFormat="1" ht="24.95" customHeight="1" x14ac:dyDescent="0.25">
      <c r="A126" s="4"/>
      <c r="B126" s="4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1:119" s="7" customFormat="1" ht="24.95" customHeight="1" x14ac:dyDescent="0.25">
      <c r="A127" s="4"/>
      <c r="B127" s="4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1:119" ht="24.95" customHeight="1" x14ac:dyDescent="0.25">
      <c r="A128" s="16"/>
      <c r="B128" s="16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DJ128" s="1"/>
      <c r="DK128" s="1"/>
      <c r="DL128" s="1"/>
      <c r="DM128" s="1"/>
      <c r="DN128" s="1"/>
      <c r="DO128" s="1"/>
    </row>
    <row r="129" spans="1:119" ht="24.95" customHeight="1" x14ac:dyDescent="0.25">
      <c r="A129" s="16"/>
      <c r="B129" s="16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DJ129" s="1"/>
      <c r="DK129" s="1"/>
      <c r="DL129" s="1"/>
      <c r="DM129" s="1"/>
      <c r="DN129" s="1"/>
      <c r="DO129" s="1"/>
    </row>
    <row r="130" spans="1:119" ht="24.95" customHeight="1" x14ac:dyDescent="0.25">
      <c r="A130" s="16"/>
      <c r="B130" s="16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DJ130" s="1"/>
      <c r="DK130" s="1"/>
      <c r="DL130" s="1"/>
      <c r="DM130" s="1"/>
      <c r="DN130" s="1"/>
      <c r="DO130" s="1"/>
    </row>
    <row r="131" spans="1:119" ht="24.95" customHeight="1" x14ac:dyDescent="0.25">
      <c r="A131" s="16"/>
      <c r="B131" s="16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DJ131" s="1"/>
      <c r="DK131" s="1"/>
      <c r="DL131" s="1"/>
      <c r="DM131" s="1"/>
      <c r="DN131" s="1"/>
      <c r="DO131" s="1"/>
    </row>
    <row r="132" spans="1:119" ht="24.95" customHeight="1" x14ac:dyDescent="0.25">
      <c r="A132" s="16"/>
      <c r="B132" s="16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DJ132" s="1"/>
      <c r="DK132" s="1"/>
      <c r="DL132" s="1"/>
      <c r="DM132" s="1"/>
      <c r="DN132" s="1"/>
      <c r="DO132" s="1"/>
    </row>
    <row r="133" spans="1:119" ht="24.95" customHeight="1" x14ac:dyDescent="0.25">
      <c r="A133" s="16"/>
      <c r="B133" s="16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DJ133" s="1"/>
      <c r="DK133" s="1"/>
      <c r="DL133" s="1"/>
      <c r="DM133" s="1"/>
      <c r="DN133" s="1"/>
      <c r="DO133" s="1"/>
    </row>
    <row r="134" spans="1:119" ht="24.95" customHeight="1" x14ac:dyDescent="0.25">
      <c r="A134" s="16"/>
      <c r="B134" s="16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DJ134" s="1"/>
      <c r="DK134" s="1"/>
      <c r="DL134" s="1"/>
      <c r="DM134" s="1"/>
      <c r="DN134" s="1"/>
      <c r="DO134" s="1"/>
    </row>
    <row r="135" spans="1:119" ht="24.95" customHeight="1" x14ac:dyDescent="0.25">
      <c r="A135" s="16"/>
      <c r="B135" s="16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DJ135" s="1"/>
      <c r="DK135" s="1"/>
      <c r="DL135" s="1"/>
      <c r="DM135" s="1"/>
      <c r="DN135" s="1"/>
      <c r="DO135" s="1"/>
    </row>
    <row r="136" spans="1:119" ht="24.95" customHeight="1" x14ac:dyDescent="0.25">
      <c r="A136" s="16"/>
      <c r="B136" s="16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DJ136" s="1"/>
      <c r="DK136" s="1"/>
      <c r="DL136" s="1"/>
      <c r="DM136" s="1"/>
      <c r="DN136" s="1"/>
      <c r="DO136" s="1"/>
    </row>
    <row r="137" spans="1:119" ht="24.95" customHeight="1" x14ac:dyDescent="0.25">
      <c r="A137" s="16"/>
      <c r="B137" s="16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DJ137" s="1"/>
      <c r="DK137" s="1"/>
      <c r="DL137" s="1"/>
      <c r="DM137" s="1"/>
      <c r="DN137" s="1"/>
      <c r="DO137" s="1"/>
    </row>
    <row r="138" spans="1:119" ht="24.95" customHeight="1" x14ac:dyDescent="0.25">
      <c r="A138" s="16"/>
      <c r="B138" s="16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DJ138" s="1"/>
      <c r="DK138" s="1"/>
      <c r="DL138" s="1"/>
      <c r="DM138" s="1"/>
      <c r="DN138" s="1"/>
      <c r="DO138" s="1"/>
    </row>
    <row r="139" spans="1:119" ht="24.95" customHeight="1" x14ac:dyDescent="0.25">
      <c r="A139" s="16"/>
      <c r="B139" s="16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DJ139" s="1"/>
      <c r="DK139" s="1"/>
      <c r="DL139" s="1"/>
      <c r="DM139" s="1"/>
      <c r="DN139" s="1"/>
      <c r="DO139" s="1"/>
    </row>
    <row r="140" spans="1:119" ht="24.95" customHeight="1" x14ac:dyDescent="0.25">
      <c r="A140" s="16"/>
      <c r="B140" s="16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DJ140" s="1"/>
      <c r="DK140" s="1"/>
      <c r="DL140" s="1"/>
      <c r="DM140" s="1"/>
      <c r="DN140" s="1"/>
      <c r="DO140" s="1"/>
    </row>
    <row r="141" spans="1:119" ht="24.95" customHeight="1" x14ac:dyDescent="0.25">
      <c r="A141" s="16"/>
      <c r="B141" s="16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DJ141" s="1"/>
      <c r="DK141" s="1"/>
      <c r="DL141" s="1"/>
      <c r="DM141" s="1"/>
      <c r="DN141" s="1"/>
      <c r="DO141" s="1"/>
    </row>
    <row r="142" spans="1:119" ht="24.95" customHeight="1" x14ac:dyDescent="0.25">
      <c r="A142" s="16"/>
      <c r="B142" s="16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DJ142" s="1"/>
      <c r="DK142" s="1"/>
      <c r="DL142" s="1"/>
      <c r="DM142" s="1"/>
      <c r="DN142" s="1"/>
      <c r="DO142" s="1"/>
    </row>
    <row r="143" spans="1:119" ht="24.95" customHeight="1" x14ac:dyDescent="0.25">
      <c r="A143" s="16"/>
      <c r="B143" s="16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DJ143" s="1"/>
      <c r="DK143" s="1"/>
      <c r="DL143" s="1"/>
      <c r="DM143" s="1"/>
      <c r="DN143" s="1"/>
      <c r="DO143" s="1"/>
    </row>
    <row r="144" spans="1:119" ht="24.9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BL144" s="16"/>
      <c r="BN144" s="16"/>
      <c r="BS144" s="16"/>
      <c r="BV144" s="16"/>
      <c r="BX144" s="16"/>
      <c r="BZ144" s="16"/>
      <c r="DJ144" s="1"/>
      <c r="DK144" s="1"/>
      <c r="DL144" s="1"/>
      <c r="DM144" s="1"/>
      <c r="DN144" s="1"/>
      <c r="DO144" s="1"/>
    </row>
    <row r="145" spans="1:119" ht="24.9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BL145" s="16"/>
      <c r="BN145" s="16"/>
      <c r="BS145" s="16"/>
      <c r="BV145" s="16"/>
      <c r="BX145" s="16"/>
      <c r="BZ145" s="16"/>
      <c r="DJ145" s="1"/>
      <c r="DK145" s="1"/>
      <c r="DL145" s="1"/>
      <c r="DM145" s="1"/>
      <c r="DN145" s="1"/>
      <c r="DO145" s="1"/>
    </row>
    <row r="146" spans="1:119" ht="24.9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BL146" s="16"/>
      <c r="BN146" s="16"/>
      <c r="BS146" s="16"/>
      <c r="BV146" s="16"/>
      <c r="BX146" s="16"/>
      <c r="BZ146" s="16"/>
      <c r="DJ146" s="1"/>
      <c r="DK146" s="1"/>
      <c r="DL146" s="1"/>
      <c r="DM146" s="1"/>
      <c r="DN146" s="1"/>
      <c r="DO146" s="1"/>
    </row>
    <row r="147" spans="1:119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BL147" s="16"/>
      <c r="BN147" s="16"/>
      <c r="BS147" s="16"/>
      <c r="BV147" s="16"/>
      <c r="BX147" s="16"/>
      <c r="BZ147" s="16"/>
      <c r="DJ147" s="1"/>
      <c r="DK147" s="1"/>
      <c r="DL147" s="1"/>
      <c r="DM147" s="1"/>
      <c r="DN147" s="1"/>
      <c r="DO147" s="1"/>
    </row>
    <row r="148" spans="1:119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BL148" s="16"/>
      <c r="BN148" s="16"/>
      <c r="BS148" s="16"/>
      <c r="BV148" s="16"/>
      <c r="BX148" s="16"/>
      <c r="BZ148" s="16"/>
      <c r="DJ148" s="1"/>
      <c r="DK148" s="1"/>
      <c r="DL148" s="1"/>
      <c r="DM148" s="1"/>
      <c r="DN148" s="1"/>
      <c r="DO148" s="1"/>
    </row>
    <row r="149" spans="1:119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BL149" s="16"/>
      <c r="BN149" s="16"/>
      <c r="BS149" s="16"/>
      <c r="BV149" s="16"/>
      <c r="BX149" s="16"/>
      <c r="BZ149" s="16"/>
      <c r="DJ149" s="1"/>
      <c r="DK149" s="1"/>
      <c r="DL149" s="1"/>
      <c r="DM149" s="1"/>
      <c r="DN149" s="1"/>
      <c r="DO149" s="1"/>
    </row>
    <row r="150" spans="1:119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BL150" s="16"/>
      <c r="BN150" s="16"/>
      <c r="BS150" s="16"/>
      <c r="BV150" s="16"/>
      <c r="BX150" s="16"/>
      <c r="BZ150" s="16"/>
      <c r="DJ150" s="1"/>
      <c r="DK150" s="1"/>
      <c r="DL150" s="1"/>
      <c r="DM150" s="1"/>
      <c r="DN150" s="1"/>
      <c r="DO150" s="1"/>
    </row>
    <row r="151" spans="1:119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BL151" s="16"/>
      <c r="BN151" s="16"/>
      <c r="BS151" s="16"/>
      <c r="BV151" s="16"/>
      <c r="BX151" s="16"/>
      <c r="BZ151" s="16"/>
      <c r="DJ151" s="1"/>
      <c r="DK151" s="1"/>
      <c r="DL151" s="1"/>
      <c r="DM151" s="1"/>
      <c r="DN151" s="1"/>
      <c r="DO151" s="1"/>
    </row>
    <row r="152" spans="1:119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BL152" s="16"/>
      <c r="BN152" s="16"/>
      <c r="BS152" s="16"/>
      <c r="BV152" s="16"/>
      <c r="BX152" s="16"/>
      <c r="BZ152" s="16"/>
      <c r="DJ152" s="1"/>
      <c r="DK152" s="1"/>
      <c r="DL152" s="1"/>
      <c r="DM152" s="1"/>
      <c r="DN152" s="1"/>
      <c r="DO152" s="1"/>
    </row>
    <row r="153" spans="1:119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BL153" s="16"/>
      <c r="BN153" s="16"/>
      <c r="BS153" s="16"/>
      <c r="BV153" s="16"/>
      <c r="BX153" s="16"/>
      <c r="BZ153" s="16"/>
      <c r="DJ153" s="1"/>
      <c r="DK153" s="1"/>
      <c r="DL153" s="1"/>
      <c r="DM153" s="1"/>
      <c r="DN153" s="1"/>
      <c r="DO153" s="1"/>
    </row>
    <row r="154" spans="1:119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BL154" s="16"/>
      <c r="BN154" s="16"/>
      <c r="BS154" s="16"/>
      <c r="BV154" s="16"/>
      <c r="BX154" s="16"/>
      <c r="BZ154" s="16"/>
      <c r="DJ154" s="1"/>
      <c r="DK154" s="1"/>
      <c r="DL154" s="1"/>
      <c r="DM154" s="1"/>
      <c r="DN154" s="1"/>
      <c r="DO154" s="1"/>
    </row>
    <row r="155" spans="1:119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BL155" s="16"/>
      <c r="BN155" s="16"/>
      <c r="BS155" s="16"/>
      <c r="BV155" s="16"/>
      <c r="BX155" s="16"/>
      <c r="BZ155" s="16"/>
      <c r="DJ155" s="1"/>
      <c r="DK155" s="1"/>
      <c r="DL155" s="1"/>
      <c r="DM155" s="1"/>
      <c r="DN155" s="1"/>
      <c r="DO155" s="1"/>
    </row>
    <row r="156" spans="1:119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BL156" s="16"/>
      <c r="BN156" s="16"/>
      <c r="BS156" s="16"/>
      <c r="BV156" s="16"/>
      <c r="BX156" s="16"/>
      <c r="BZ156" s="16"/>
      <c r="DJ156" s="1"/>
      <c r="DK156" s="1"/>
      <c r="DL156" s="1"/>
      <c r="DM156" s="1"/>
      <c r="DN156" s="1"/>
      <c r="DO156" s="1"/>
    </row>
    <row r="157" spans="1:119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BL157" s="16"/>
      <c r="BN157" s="16"/>
      <c r="BS157" s="16"/>
      <c r="BV157" s="16"/>
      <c r="BX157" s="16"/>
      <c r="BZ157" s="16"/>
      <c r="DJ157" s="1"/>
      <c r="DK157" s="1"/>
      <c r="DL157" s="1"/>
      <c r="DM157" s="1"/>
      <c r="DN157" s="1"/>
      <c r="DO157" s="1"/>
    </row>
    <row r="158" spans="1:119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BL158" s="16"/>
      <c r="BN158" s="16"/>
      <c r="BS158" s="16"/>
      <c r="BV158" s="16"/>
      <c r="BX158" s="16"/>
      <c r="BZ158" s="16"/>
      <c r="DJ158" s="1"/>
      <c r="DK158" s="1"/>
      <c r="DL158" s="1"/>
      <c r="DM158" s="1"/>
      <c r="DN158" s="1"/>
      <c r="DO158" s="1"/>
    </row>
    <row r="159" spans="1:119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BL159" s="16"/>
      <c r="BN159" s="16"/>
      <c r="BS159" s="16"/>
      <c r="BV159" s="16"/>
      <c r="BX159" s="16"/>
      <c r="BZ159" s="16"/>
      <c r="DJ159" s="1"/>
      <c r="DK159" s="1"/>
      <c r="DL159" s="1"/>
      <c r="DM159" s="1"/>
      <c r="DN159" s="1"/>
      <c r="DO159" s="1"/>
    </row>
    <row r="160" spans="1:119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BL160" s="16"/>
      <c r="BN160" s="16"/>
      <c r="BS160" s="16"/>
      <c r="BV160" s="16"/>
      <c r="BX160" s="16"/>
      <c r="BZ160" s="16"/>
      <c r="DJ160" s="1"/>
      <c r="DK160" s="1"/>
      <c r="DL160" s="1"/>
      <c r="DM160" s="1"/>
      <c r="DN160" s="1"/>
      <c r="DO160" s="1"/>
    </row>
    <row r="161" spans="1:119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BL161" s="16"/>
      <c r="BN161" s="16"/>
      <c r="BS161" s="16"/>
      <c r="BV161" s="16"/>
      <c r="BX161" s="16"/>
      <c r="BZ161" s="16"/>
      <c r="DJ161" s="1"/>
      <c r="DK161" s="1"/>
      <c r="DL161" s="1"/>
      <c r="DM161" s="1"/>
      <c r="DN161" s="1"/>
      <c r="DO161" s="1"/>
    </row>
    <row r="162" spans="1:119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BL162" s="16"/>
      <c r="BN162" s="16"/>
      <c r="BS162" s="16"/>
      <c r="BV162" s="16"/>
      <c r="BX162" s="16"/>
      <c r="BZ162" s="16"/>
      <c r="DJ162" s="1"/>
      <c r="DK162" s="1"/>
      <c r="DL162" s="1"/>
      <c r="DM162" s="1"/>
      <c r="DN162" s="1"/>
      <c r="DO162" s="1"/>
    </row>
    <row r="163" spans="1:119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BL163" s="16"/>
      <c r="BN163" s="16"/>
      <c r="BS163" s="16"/>
      <c r="BV163" s="16"/>
      <c r="BX163" s="16"/>
      <c r="BZ163" s="16"/>
      <c r="DJ163" s="1"/>
      <c r="DK163" s="1"/>
      <c r="DL163" s="1"/>
      <c r="DM163" s="1"/>
      <c r="DN163" s="1"/>
      <c r="DO163" s="1"/>
    </row>
    <row r="164" spans="1:119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BL164" s="16"/>
      <c r="BN164" s="16"/>
      <c r="BS164" s="16"/>
      <c r="BV164" s="16"/>
      <c r="BX164" s="16"/>
      <c r="BZ164" s="16"/>
      <c r="DJ164" s="1"/>
      <c r="DK164" s="1"/>
      <c r="DL164" s="1"/>
      <c r="DM164" s="1"/>
      <c r="DN164" s="1"/>
      <c r="DO164" s="1"/>
    </row>
    <row r="165" spans="1:119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BL165" s="16"/>
      <c r="BN165" s="16"/>
      <c r="BS165" s="16"/>
      <c r="BV165" s="16"/>
      <c r="BX165" s="16"/>
      <c r="BZ165" s="16"/>
      <c r="DJ165" s="1"/>
      <c r="DK165" s="1"/>
      <c r="DL165" s="1"/>
      <c r="DM165" s="1"/>
      <c r="DN165" s="1"/>
      <c r="DO165" s="1"/>
    </row>
    <row r="166" spans="1:119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BL166" s="16"/>
      <c r="BN166" s="16"/>
      <c r="BS166" s="16"/>
      <c r="BV166" s="16"/>
      <c r="BX166" s="16"/>
      <c r="BZ166" s="16"/>
      <c r="DJ166" s="1"/>
      <c r="DK166" s="1"/>
      <c r="DL166" s="1"/>
      <c r="DM166" s="1"/>
      <c r="DN166" s="1"/>
      <c r="DO166" s="1"/>
    </row>
    <row r="167" spans="1:119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BL167" s="16"/>
      <c r="BN167" s="16"/>
      <c r="BS167" s="16"/>
      <c r="BV167" s="16"/>
      <c r="BX167" s="16"/>
      <c r="BZ167" s="16"/>
      <c r="DJ167" s="1"/>
      <c r="DK167" s="1"/>
      <c r="DL167" s="1"/>
      <c r="DM167" s="1"/>
      <c r="DN167" s="1"/>
      <c r="DO167" s="1"/>
    </row>
    <row r="168" spans="1:119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BL168" s="16"/>
      <c r="BN168" s="16"/>
      <c r="BS168" s="16"/>
      <c r="BV168" s="16"/>
      <c r="BX168" s="16"/>
      <c r="BZ168" s="16"/>
      <c r="DJ168" s="1"/>
      <c r="DK168" s="1"/>
      <c r="DL168" s="1"/>
      <c r="DM168" s="1"/>
      <c r="DN168" s="1"/>
      <c r="DO168" s="1"/>
    </row>
    <row r="169" spans="1:119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BL169" s="16"/>
      <c r="BN169" s="16"/>
      <c r="BS169" s="16"/>
      <c r="BV169" s="16"/>
      <c r="BX169" s="16"/>
      <c r="BZ169" s="16"/>
      <c r="DJ169" s="1"/>
      <c r="DK169" s="1"/>
      <c r="DL169" s="1"/>
      <c r="DM169" s="1"/>
      <c r="DN169" s="1"/>
      <c r="DO169" s="1"/>
    </row>
    <row r="170" spans="1:119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BL170" s="16"/>
      <c r="BN170" s="16"/>
      <c r="BS170" s="16"/>
      <c r="BV170" s="16"/>
      <c r="BX170" s="16"/>
      <c r="BZ170" s="16"/>
      <c r="DJ170" s="1"/>
      <c r="DK170" s="1"/>
      <c r="DL170" s="1"/>
      <c r="DM170" s="1"/>
      <c r="DN170" s="1"/>
      <c r="DO170" s="1"/>
    </row>
    <row r="171" spans="1:119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BL171" s="16"/>
      <c r="BN171" s="16"/>
      <c r="BS171" s="16"/>
      <c r="BV171" s="16"/>
      <c r="BX171" s="16"/>
      <c r="BZ171" s="16"/>
      <c r="DJ171" s="1"/>
      <c r="DK171" s="1"/>
      <c r="DL171" s="1"/>
      <c r="DM171" s="1"/>
      <c r="DN171" s="1"/>
      <c r="DO171" s="1"/>
    </row>
    <row r="172" spans="1:119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BL172" s="16"/>
      <c r="BN172" s="16"/>
      <c r="BS172" s="16"/>
      <c r="BV172" s="16"/>
      <c r="BX172" s="16"/>
      <c r="BZ172" s="16"/>
      <c r="DJ172" s="1"/>
      <c r="DK172" s="1"/>
      <c r="DL172" s="1"/>
      <c r="DM172" s="1"/>
      <c r="DN172" s="1"/>
      <c r="DO172" s="1"/>
    </row>
    <row r="173" spans="1:119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BL173" s="16"/>
      <c r="BN173" s="16"/>
      <c r="BS173" s="16"/>
      <c r="BV173" s="16"/>
      <c r="BX173" s="16"/>
      <c r="BZ173" s="16"/>
      <c r="DJ173" s="1"/>
      <c r="DK173" s="1"/>
      <c r="DL173" s="1"/>
      <c r="DM173" s="1"/>
      <c r="DN173" s="1"/>
      <c r="DO173" s="1"/>
    </row>
    <row r="174" spans="1:119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BL174" s="16"/>
      <c r="BN174" s="16"/>
      <c r="BS174" s="16"/>
      <c r="BV174" s="16"/>
      <c r="BX174" s="16"/>
      <c r="BZ174" s="16"/>
      <c r="DJ174" s="1"/>
      <c r="DK174" s="1"/>
      <c r="DL174" s="1"/>
      <c r="DM174" s="1"/>
      <c r="DN174" s="1"/>
      <c r="DO174" s="1"/>
    </row>
    <row r="175" spans="1:119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BL175" s="16"/>
      <c r="BN175" s="16"/>
      <c r="BS175" s="16"/>
      <c r="BV175" s="16"/>
      <c r="BX175" s="16"/>
      <c r="BZ175" s="16"/>
      <c r="DJ175" s="1"/>
      <c r="DK175" s="1"/>
      <c r="DL175" s="1"/>
      <c r="DM175" s="1"/>
      <c r="DN175" s="1"/>
      <c r="DO175" s="1"/>
    </row>
    <row r="176" spans="1:119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BL176" s="16"/>
      <c r="BN176" s="16"/>
      <c r="BS176" s="16"/>
      <c r="BV176" s="16"/>
      <c r="BX176" s="16"/>
      <c r="BZ176" s="16"/>
      <c r="DJ176" s="1"/>
      <c r="DK176" s="1"/>
      <c r="DL176" s="1"/>
      <c r="DM176" s="1"/>
      <c r="DN176" s="1"/>
      <c r="DO176" s="1"/>
    </row>
    <row r="177" spans="1:119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BL177" s="16"/>
      <c r="BN177" s="16"/>
      <c r="BS177" s="16"/>
      <c r="BV177" s="16"/>
      <c r="BX177" s="16"/>
      <c r="BZ177" s="16"/>
      <c r="DJ177" s="1"/>
      <c r="DK177" s="1"/>
      <c r="DL177" s="1"/>
      <c r="DM177" s="1"/>
      <c r="DN177" s="1"/>
      <c r="DO177" s="1"/>
    </row>
    <row r="178" spans="1:119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BL178" s="16"/>
      <c r="BN178" s="16"/>
      <c r="BS178" s="16"/>
      <c r="BV178" s="16"/>
      <c r="BX178" s="16"/>
      <c r="BZ178" s="16"/>
      <c r="DJ178" s="1"/>
      <c r="DK178" s="1"/>
      <c r="DL178" s="1"/>
      <c r="DM178" s="1"/>
      <c r="DN178" s="1"/>
      <c r="DO178" s="1"/>
    </row>
    <row r="179" spans="1:119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BL179" s="16"/>
      <c r="BN179" s="16"/>
      <c r="BS179" s="16"/>
      <c r="BV179" s="16"/>
      <c r="BX179" s="16"/>
      <c r="BZ179" s="16"/>
      <c r="DJ179" s="1"/>
      <c r="DK179" s="1"/>
      <c r="DL179" s="1"/>
      <c r="DM179" s="1"/>
      <c r="DN179" s="1"/>
      <c r="DO179" s="1"/>
    </row>
    <row r="180" spans="1:119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BL180" s="16"/>
      <c r="BN180" s="16"/>
      <c r="BS180" s="16"/>
      <c r="BV180" s="16"/>
      <c r="BX180" s="16"/>
      <c r="BZ180" s="16"/>
      <c r="DJ180" s="1"/>
      <c r="DK180" s="1"/>
      <c r="DL180" s="1"/>
      <c r="DM180" s="1"/>
      <c r="DN180" s="1"/>
      <c r="DO180" s="1"/>
    </row>
    <row r="181" spans="1:119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BL181" s="16"/>
      <c r="BN181" s="16"/>
      <c r="BS181" s="16"/>
      <c r="BV181" s="16"/>
      <c r="BX181" s="16"/>
      <c r="BZ181" s="16"/>
      <c r="DJ181" s="1"/>
      <c r="DK181" s="1"/>
      <c r="DL181" s="1"/>
      <c r="DM181" s="1"/>
      <c r="DN181" s="1"/>
      <c r="DO181" s="1"/>
    </row>
    <row r="182" spans="1:119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BL182" s="16"/>
      <c r="BN182" s="16"/>
      <c r="BS182" s="16"/>
      <c r="BV182" s="16"/>
      <c r="BX182" s="16"/>
      <c r="BZ182" s="16"/>
      <c r="DJ182" s="1"/>
      <c r="DK182" s="1"/>
      <c r="DL182" s="1"/>
      <c r="DM182" s="1"/>
      <c r="DN182" s="1"/>
      <c r="DO182" s="1"/>
    </row>
    <row r="183" spans="1:119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BL183" s="16"/>
      <c r="BN183" s="16"/>
      <c r="BS183" s="16"/>
      <c r="BV183" s="16"/>
      <c r="BX183" s="16"/>
      <c r="BZ183" s="16"/>
      <c r="DJ183" s="1"/>
      <c r="DK183" s="1"/>
      <c r="DL183" s="1"/>
      <c r="DM183" s="1"/>
      <c r="DN183" s="1"/>
      <c r="DO183" s="1"/>
    </row>
    <row r="184" spans="1:119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BL184" s="16"/>
      <c r="BN184" s="16"/>
      <c r="BS184" s="16"/>
      <c r="BV184" s="16"/>
      <c r="BX184" s="16"/>
      <c r="BZ184" s="16"/>
      <c r="DJ184" s="1"/>
      <c r="DK184" s="1"/>
      <c r="DL184" s="1"/>
      <c r="DM184" s="1"/>
      <c r="DN184" s="1"/>
      <c r="DO184" s="1"/>
    </row>
    <row r="185" spans="1:119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BL185" s="16"/>
      <c r="BN185" s="16"/>
      <c r="BS185" s="16"/>
      <c r="BV185" s="16"/>
      <c r="BX185" s="16"/>
      <c r="BZ185" s="16"/>
      <c r="DJ185" s="1"/>
      <c r="DK185" s="1"/>
      <c r="DL185" s="1"/>
      <c r="DM185" s="1"/>
      <c r="DN185" s="1"/>
      <c r="DO185" s="1"/>
    </row>
    <row r="186" spans="1:119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BL186" s="16"/>
      <c r="BN186" s="16"/>
      <c r="BS186" s="16"/>
      <c r="BV186" s="16"/>
      <c r="BX186" s="16"/>
      <c r="BZ186" s="16"/>
      <c r="DJ186" s="1"/>
      <c r="DK186" s="1"/>
      <c r="DL186" s="1"/>
      <c r="DM186" s="1"/>
      <c r="DN186" s="1"/>
      <c r="DO186" s="1"/>
    </row>
    <row r="187" spans="1:119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BL187" s="16"/>
      <c r="BN187" s="16"/>
      <c r="BS187" s="16"/>
      <c r="BV187" s="16"/>
      <c r="BX187" s="16"/>
      <c r="BZ187" s="16"/>
      <c r="DJ187" s="1"/>
      <c r="DK187" s="1"/>
      <c r="DL187" s="1"/>
      <c r="DM187" s="1"/>
      <c r="DN187" s="1"/>
      <c r="DO187" s="1"/>
    </row>
    <row r="188" spans="1:119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BL188" s="16"/>
      <c r="BN188" s="16"/>
      <c r="BS188" s="16"/>
      <c r="BV188" s="16"/>
      <c r="BX188" s="16"/>
      <c r="BZ188" s="16"/>
      <c r="DJ188" s="1"/>
      <c r="DK188" s="1"/>
      <c r="DL188" s="1"/>
      <c r="DM188" s="1"/>
      <c r="DN188" s="1"/>
      <c r="DO188" s="1"/>
    </row>
    <row r="189" spans="1:119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BL189" s="16"/>
      <c r="BN189" s="16"/>
      <c r="BS189" s="16"/>
      <c r="BV189" s="16"/>
      <c r="BX189" s="16"/>
      <c r="BZ189" s="16"/>
      <c r="DJ189" s="1"/>
      <c r="DK189" s="1"/>
      <c r="DL189" s="1"/>
      <c r="DM189" s="1"/>
      <c r="DN189" s="1"/>
      <c r="DO189" s="1"/>
    </row>
    <row r="190" spans="1:119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BL190" s="16"/>
      <c r="BN190" s="16"/>
      <c r="BS190" s="16"/>
      <c r="BV190" s="16"/>
      <c r="BX190" s="16"/>
      <c r="BZ190" s="16"/>
      <c r="DJ190" s="1"/>
      <c r="DK190" s="1"/>
      <c r="DL190" s="1"/>
      <c r="DM190" s="1"/>
      <c r="DN190" s="1"/>
      <c r="DO190" s="1"/>
    </row>
    <row r="191" spans="1:119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BL191" s="16"/>
      <c r="BN191" s="16"/>
      <c r="BS191" s="16"/>
      <c r="BV191" s="16"/>
      <c r="BX191" s="16"/>
      <c r="BZ191" s="16"/>
      <c r="DJ191" s="1"/>
      <c r="DK191" s="1"/>
      <c r="DL191" s="1"/>
      <c r="DM191" s="1"/>
      <c r="DN191" s="1"/>
      <c r="DO191" s="1"/>
    </row>
    <row r="192" spans="1:119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BL192" s="16"/>
      <c r="BN192" s="16"/>
      <c r="BS192" s="16"/>
      <c r="BV192" s="16"/>
      <c r="BX192" s="16"/>
      <c r="BZ192" s="16"/>
      <c r="DJ192" s="1"/>
      <c r="DK192" s="1"/>
      <c r="DL192" s="1"/>
      <c r="DM192" s="1"/>
      <c r="DN192" s="1"/>
      <c r="DO192" s="1"/>
    </row>
    <row r="193" spans="1:119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BL193" s="16"/>
      <c r="BN193" s="16"/>
      <c r="BS193" s="16"/>
      <c r="BV193" s="16"/>
      <c r="BX193" s="16"/>
      <c r="BZ193" s="16"/>
      <c r="DJ193" s="1"/>
      <c r="DK193" s="1"/>
      <c r="DL193" s="1"/>
      <c r="DM193" s="1"/>
      <c r="DN193" s="1"/>
      <c r="DO193" s="1"/>
    </row>
    <row r="194" spans="1:119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BL194" s="16"/>
      <c r="BN194" s="16"/>
      <c r="BS194" s="16"/>
      <c r="BV194" s="16"/>
      <c r="BX194" s="16"/>
      <c r="BZ194" s="16"/>
      <c r="DJ194" s="1"/>
      <c r="DK194" s="1"/>
      <c r="DL194" s="1"/>
      <c r="DM194" s="1"/>
      <c r="DN194" s="1"/>
      <c r="DO194" s="1"/>
    </row>
    <row r="195" spans="1:119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BL195" s="16"/>
      <c r="BN195" s="16"/>
      <c r="BS195" s="16"/>
      <c r="BV195" s="16"/>
      <c r="BX195" s="16"/>
      <c r="BZ195" s="16"/>
      <c r="DJ195" s="1"/>
      <c r="DK195" s="1"/>
      <c r="DL195" s="1"/>
      <c r="DM195" s="1"/>
      <c r="DN195" s="1"/>
      <c r="DO195" s="1"/>
    </row>
    <row r="196" spans="1:119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BL196" s="16"/>
      <c r="BN196" s="16"/>
      <c r="BS196" s="16"/>
      <c r="BV196" s="16"/>
      <c r="BX196" s="16"/>
      <c r="BZ196" s="16"/>
      <c r="DJ196" s="1"/>
      <c r="DK196" s="1"/>
      <c r="DL196" s="1"/>
      <c r="DM196" s="1"/>
      <c r="DN196" s="1"/>
      <c r="DO196" s="1"/>
    </row>
    <row r="197" spans="1:119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BL197" s="16"/>
      <c r="BN197" s="16"/>
      <c r="BS197" s="16"/>
      <c r="BV197" s="16"/>
      <c r="BX197" s="16"/>
      <c r="BZ197" s="16"/>
      <c r="DJ197" s="1"/>
      <c r="DK197" s="1"/>
      <c r="DL197" s="1"/>
      <c r="DM197" s="1"/>
      <c r="DN197" s="1"/>
      <c r="DO197" s="1"/>
    </row>
    <row r="198" spans="1:119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BL198" s="16"/>
      <c r="BN198" s="16"/>
      <c r="BS198" s="16"/>
      <c r="BV198" s="16"/>
      <c r="BX198" s="16"/>
      <c r="BZ198" s="16"/>
      <c r="DJ198" s="1"/>
      <c r="DK198" s="1"/>
      <c r="DL198" s="1"/>
      <c r="DM198" s="1"/>
      <c r="DN198" s="1"/>
      <c r="DO198" s="1"/>
    </row>
    <row r="199" spans="1:119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BL199" s="16"/>
      <c r="BN199" s="16"/>
      <c r="BS199" s="16"/>
      <c r="BV199" s="16"/>
      <c r="BX199" s="16"/>
      <c r="BZ199" s="16"/>
      <c r="DJ199" s="1"/>
      <c r="DK199" s="1"/>
      <c r="DL199" s="1"/>
      <c r="DM199" s="1"/>
      <c r="DN199" s="1"/>
      <c r="DO199" s="1"/>
    </row>
    <row r="200" spans="1:119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BL200" s="16"/>
      <c r="BN200" s="16"/>
      <c r="BS200" s="16"/>
      <c r="BV200" s="16"/>
      <c r="BX200" s="16"/>
      <c r="BZ200" s="16"/>
      <c r="DJ200" s="1"/>
      <c r="DK200" s="1"/>
      <c r="DL200" s="1"/>
      <c r="DM200" s="1"/>
      <c r="DN200" s="1"/>
      <c r="DO200" s="1"/>
    </row>
    <row r="201" spans="1:119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BL201" s="16"/>
      <c r="BN201" s="16"/>
      <c r="BS201" s="16"/>
      <c r="BV201" s="16"/>
      <c r="BX201" s="16"/>
      <c r="BZ201" s="16"/>
      <c r="DJ201" s="1"/>
      <c r="DK201" s="1"/>
      <c r="DL201" s="1"/>
      <c r="DM201" s="1"/>
      <c r="DN201" s="1"/>
      <c r="DO201" s="1"/>
    </row>
    <row r="202" spans="1:119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BL202" s="16"/>
      <c r="BN202" s="16"/>
      <c r="BS202" s="16"/>
      <c r="BV202" s="16"/>
      <c r="BX202" s="16"/>
      <c r="BZ202" s="16"/>
      <c r="DJ202" s="1"/>
      <c r="DK202" s="1"/>
      <c r="DL202" s="1"/>
      <c r="DM202" s="1"/>
      <c r="DN202" s="1"/>
      <c r="DO202" s="1"/>
    </row>
    <row r="203" spans="1:119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BL203" s="16"/>
      <c r="BN203" s="16"/>
      <c r="BS203" s="16"/>
      <c r="BV203" s="16"/>
      <c r="BX203" s="16"/>
      <c r="BZ203" s="16"/>
      <c r="DJ203" s="1"/>
      <c r="DK203" s="1"/>
      <c r="DL203" s="1"/>
      <c r="DM203" s="1"/>
      <c r="DN203" s="1"/>
      <c r="DO203" s="1"/>
    </row>
    <row r="204" spans="1:119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BL204" s="16"/>
      <c r="BN204" s="16"/>
      <c r="BS204" s="16"/>
      <c r="BV204" s="16"/>
      <c r="BX204" s="16"/>
      <c r="BZ204" s="16"/>
      <c r="DJ204" s="1"/>
      <c r="DK204" s="1"/>
      <c r="DL204" s="1"/>
      <c r="DM204" s="1"/>
      <c r="DN204" s="1"/>
      <c r="DO204" s="1"/>
    </row>
    <row r="205" spans="1:119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BL205" s="16"/>
      <c r="BN205" s="16"/>
      <c r="BS205" s="16"/>
      <c r="BV205" s="16"/>
      <c r="BX205" s="16"/>
      <c r="BZ205" s="16"/>
      <c r="DJ205" s="1"/>
      <c r="DK205" s="1"/>
      <c r="DL205" s="1"/>
      <c r="DM205" s="1"/>
      <c r="DN205" s="1"/>
      <c r="DO205" s="1"/>
    </row>
    <row r="206" spans="1:119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BL206" s="16"/>
      <c r="BN206" s="16"/>
      <c r="BS206" s="16"/>
      <c r="BV206" s="16"/>
      <c r="BX206" s="16"/>
      <c r="BZ206" s="16"/>
      <c r="DJ206" s="1"/>
      <c r="DK206" s="1"/>
      <c r="DL206" s="1"/>
      <c r="DM206" s="1"/>
      <c r="DN206" s="1"/>
      <c r="DO206" s="1"/>
    </row>
    <row r="207" spans="1:119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BL207" s="16"/>
      <c r="BN207" s="16"/>
      <c r="BS207" s="16"/>
      <c r="BV207" s="16"/>
      <c r="BX207" s="16"/>
      <c r="BZ207" s="16"/>
      <c r="DJ207" s="1"/>
      <c r="DK207" s="1"/>
      <c r="DL207" s="1"/>
      <c r="DM207" s="1"/>
      <c r="DN207" s="1"/>
      <c r="DO207" s="1"/>
    </row>
    <row r="208" spans="1:119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BL208" s="16"/>
      <c r="BN208" s="16"/>
      <c r="BS208" s="16"/>
      <c r="BV208" s="16"/>
      <c r="BX208" s="16"/>
      <c r="BZ208" s="16"/>
      <c r="DJ208" s="1"/>
      <c r="DK208" s="1"/>
      <c r="DL208" s="1"/>
      <c r="DM208" s="1"/>
      <c r="DN208" s="1"/>
      <c r="DO208" s="1"/>
    </row>
    <row r="209" spans="1:119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BL209" s="16"/>
      <c r="BN209" s="16"/>
      <c r="BS209" s="16"/>
      <c r="BV209" s="16"/>
      <c r="BX209" s="16"/>
      <c r="BZ209" s="16"/>
      <c r="DJ209" s="1"/>
      <c r="DK209" s="1"/>
      <c r="DL209" s="1"/>
      <c r="DM209" s="1"/>
      <c r="DN209" s="1"/>
      <c r="DO209" s="1"/>
    </row>
    <row r="210" spans="1:119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BL210" s="16"/>
      <c r="BN210" s="16"/>
      <c r="BS210" s="16"/>
      <c r="BV210" s="16"/>
      <c r="BX210" s="16"/>
      <c r="BZ210" s="16"/>
      <c r="DJ210" s="1"/>
      <c r="DK210" s="1"/>
      <c r="DL210" s="1"/>
      <c r="DM210" s="1"/>
      <c r="DN210" s="1"/>
      <c r="DO210" s="1"/>
    </row>
    <row r="211" spans="1:119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BL211" s="16"/>
      <c r="BN211" s="16"/>
      <c r="BS211" s="16"/>
      <c r="BV211" s="16"/>
      <c r="BX211" s="16"/>
      <c r="BZ211" s="16"/>
      <c r="DJ211" s="1"/>
      <c r="DK211" s="1"/>
      <c r="DL211" s="1"/>
      <c r="DM211" s="1"/>
      <c r="DN211" s="1"/>
      <c r="DO211" s="1"/>
    </row>
    <row r="212" spans="1:119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BL212" s="16"/>
      <c r="BN212" s="16"/>
      <c r="BS212" s="16"/>
      <c r="BV212" s="16"/>
      <c r="BX212" s="16"/>
      <c r="BZ212" s="16"/>
      <c r="DJ212" s="1"/>
      <c r="DK212" s="1"/>
      <c r="DL212" s="1"/>
      <c r="DM212" s="1"/>
      <c r="DN212" s="1"/>
      <c r="DO212" s="1"/>
    </row>
    <row r="213" spans="1:119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BL213" s="16"/>
      <c r="BN213" s="16"/>
      <c r="BS213" s="16"/>
      <c r="BV213" s="16"/>
      <c r="BX213" s="16"/>
      <c r="BZ213" s="16"/>
      <c r="DJ213" s="1"/>
      <c r="DK213" s="1"/>
      <c r="DL213" s="1"/>
      <c r="DM213" s="1"/>
      <c r="DN213" s="1"/>
      <c r="DO213" s="1"/>
    </row>
    <row r="214" spans="1:119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BL214" s="16"/>
      <c r="BN214" s="16"/>
      <c r="BS214" s="16"/>
      <c r="BV214" s="16"/>
      <c r="BX214" s="16"/>
      <c r="BZ214" s="16"/>
      <c r="DJ214" s="1"/>
      <c r="DK214" s="1"/>
      <c r="DL214" s="1"/>
      <c r="DM214" s="1"/>
      <c r="DN214" s="1"/>
      <c r="DO214" s="1"/>
    </row>
    <row r="215" spans="1:119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BL215" s="16"/>
      <c r="BN215" s="16"/>
      <c r="BS215" s="16"/>
      <c r="BV215" s="16"/>
      <c r="BX215" s="16"/>
      <c r="BZ215" s="16"/>
      <c r="DJ215" s="1"/>
      <c r="DK215" s="1"/>
      <c r="DL215" s="1"/>
      <c r="DM215" s="1"/>
      <c r="DN215" s="1"/>
      <c r="DO215" s="1"/>
    </row>
    <row r="216" spans="1:119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BL216" s="16"/>
      <c r="BN216" s="16"/>
      <c r="BS216" s="16"/>
      <c r="BV216" s="16"/>
      <c r="BX216" s="16"/>
      <c r="BZ216" s="16"/>
      <c r="DJ216" s="1"/>
      <c r="DK216" s="1"/>
      <c r="DL216" s="1"/>
      <c r="DM216" s="1"/>
      <c r="DN216" s="1"/>
      <c r="DO216" s="1"/>
    </row>
    <row r="217" spans="1:119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BL217" s="16"/>
      <c r="BN217" s="16"/>
      <c r="BS217" s="16"/>
      <c r="BV217" s="16"/>
      <c r="BX217" s="16"/>
      <c r="BZ217" s="16"/>
      <c r="DJ217" s="1"/>
      <c r="DK217" s="1"/>
      <c r="DL217" s="1"/>
      <c r="DM217" s="1"/>
      <c r="DN217" s="1"/>
      <c r="DO217" s="1"/>
    </row>
    <row r="218" spans="1:119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BL218" s="16"/>
      <c r="BN218" s="16"/>
      <c r="BS218" s="16"/>
      <c r="BV218" s="16"/>
      <c r="BX218" s="16"/>
      <c r="BZ218" s="16"/>
      <c r="DJ218" s="1"/>
      <c r="DK218" s="1"/>
      <c r="DL218" s="1"/>
      <c r="DM218" s="1"/>
      <c r="DN218" s="1"/>
      <c r="DO218" s="1"/>
    </row>
    <row r="219" spans="1:119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BL219" s="16"/>
      <c r="BN219" s="16"/>
      <c r="BS219" s="16"/>
      <c r="BV219" s="16"/>
      <c r="BX219" s="16"/>
      <c r="BZ219" s="16"/>
      <c r="DJ219" s="1"/>
      <c r="DK219" s="1"/>
      <c r="DL219" s="1"/>
      <c r="DM219" s="1"/>
      <c r="DN219" s="1"/>
      <c r="DO219" s="1"/>
    </row>
    <row r="220" spans="1:119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BL220" s="16"/>
      <c r="BN220" s="16"/>
      <c r="BS220" s="16"/>
      <c r="BV220" s="16"/>
      <c r="BX220" s="16"/>
      <c r="BZ220" s="16"/>
      <c r="DJ220" s="1"/>
      <c r="DK220" s="1"/>
      <c r="DL220" s="1"/>
      <c r="DM220" s="1"/>
      <c r="DN220" s="1"/>
      <c r="DO220" s="1"/>
    </row>
    <row r="221" spans="1:119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BL221" s="16"/>
      <c r="BN221" s="16"/>
      <c r="BS221" s="16"/>
      <c r="BV221" s="16"/>
      <c r="BX221" s="16"/>
      <c r="BZ221" s="16"/>
      <c r="DJ221" s="1"/>
      <c r="DK221" s="1"/>
      <c r="DL221" s="1"/>
      <c r="DM221" s="1"/>
      <c r="DN221" s="1"/>
      <c r="DO221" s="1"/>
    </row>
    <row r="222" spans="1:119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BL222" s="16"/>
      <c r="BN222" s="16"/>
      <c r="BS222" s="16"/>
      <c r="BV222" s="16"/>
      <c r="BX222" s="16"/>
      <c r="BZ222" s="16"/>
      <c r="DJ222" s="1"/>
      <c r="DK222" s="1"/>
      <c r="DL222" s="1"/>
      <c r="DM222" s="1"/>
      <c r="DN222" s="1"/>
      <c r="DO222" s="1"/>
    </row>
    <row r="223" spans="1:119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BL223" s="16"/>
      <c r="BN223" s="16"/>
      <c r="BS223" s="16"/>
      <c r="BV223" s="16"/>
      <c r="BX223" s="16"/>
      <c r="BZ223" s="16"/>
      <c r="DJ223" s="1"/>
      <c r="DK223" s="1"/>
      <c r="DL223" s="1"/>
      <c r="DM223" s="1"/>
      <c r="DN223" s="1"/>
      <c r="DO223" s="1"/>
    </row>
    <row r="224" spans="1:119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BL224" s="16"/>
      <c r="BN224" s="16"/>
      <c r="BS224" s="16"/>
      <c r="BV224" s="16"/>
      <c r="BX224" s="16"/>
      <c r="BZ224" s="16"/>
      <c r="DJ224" s="1"/>
      <c r="DK224" s="1"/>
      <c r="DL224" s="1"/>
      <c r="DM224" s="1"/>
      <c r="DN224" s="1"/>
      <c r="DO224" s="1"/>
    </row>
    <row r="225" spans="1:119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BL225" s="16"/>
      <c r="BN225" s="16"/>
      <c r="BS225" s="16"/>
      <c r="BV225" s="16"/>
      <c r="BX225" s="16"/>
      <c r="BZ225" s="16"/>
      <c r="DJ225" s="1"/>
      <c r="DK225" s="1"/>
      <c r="DL225" s="1"/>
      <c r="DM225" s="1"/>
      <c r="DN225" s="1"/>
      <c r="DO225" s="1"/>
    </row>
    <row r="226" spans="1:119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BL226" s="16"/>
      <c r="BN226" s="16"/>
      <c r="BS226" s="16"/>
      <c r="BV226" s="16"/>
      <c r="BX226" s="16"/>
      <c r="BZ226" s="16"/>
      <c r="DJ226" s="1"/>
      <c r="DK226" s="1"/>
      <c r="DL226" s="1"/>
      <c r="DM226" s="1"/>
      <c r="DN226" s="1"/>
      <c r="DO226" s="1"/>
    </row>
    <row r="227" spans="1:119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BL227" s="16"/>
      <c r="BN227" s="16"/>
      <c r="BS227" s="16"/>
      <c r="BV227" s="16"/>
      <c r="BX227" s="16"/>
      <c r="BZ227" s="16"/>
      <c r="DJ227" s="1"/>
      <c r="DK227" s="1"/>
      <c r="DL227" s="1"/>
      <c r="DM227" s="1"/>
      <c r="DN227" s="1"/>
      <c r="DO227" s="1"/>
    </row>
    <row r="228" spans="1:119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BL228" s="16"/>
      <c r="BN228" s="16"/>
      <c r="BS228" s="16"/>
      <c r="BV228" s="16"/>
      <c r="BX228" s="16"/>
      <c r="BZ228" s="16"/>
      <c r="DJ228" s="1"/>
      <c r="DK228" s="1"/>
      <c r="DL228" s="1"/>
      <c r="DM228" s="1"/>
      <c r="DN228" s="1"/>
      <c r="DO228" s="1"/>
    </row>
    <row r="229" spans="1:119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BL229" s="16"/>
      <c r="BN229" s="16"/>
      <c r="BS229" s="16"/>
      <c r="BV229" s="16"/>
      <c r="BX229" s="16"/>
      <c r="BZ229" s="16"/>
      <c r="DJ229" s="1"/>
      <c r="DK229" s="1"/>
      <c r="DL229" s="1"/>
      <c r="DM229" s="1"/>
      <c r="DN229" s="1"/>
      <c r="DO229" s="1"/>
    </row>
    <row r="230" spans="1:119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BL230" s="16"/>
      <c r="BN230" s="16"/>
      <c r="BS230" s="16"/>
      <c r="BV230" s="16"/>
      <c r="BX230" s="16"/>
      <c r="BZ230" s="16"/>
      <c r="DJ230" s="1"/>
      <c r="DK230" s="1"/>
      <c r="DL230" s="1"/>
      <c r="DM230" s="1"/>
      <c r="DN230" s="1"/>
      <c r="DO230" s="1"/>
    </row>
    <row r="231" spans="1:119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BL231" s="16"/>
      <c r="BN231" s="16"/>
      <c r="BS231" s="16"/>
      <c r="BV231" s="16"/>
      <c r="BX231" s="16"/>
      <c r="BZ231" s="16"/>
      <c r="DJ231" s="1"/>
      <c r="DK231" s="1"/>
      <c r="DL231" s="1"/>
      <c r="DM231" s="1"/>
      <c r="DN231" s="1"/>
      <c r="DO231" s="1"/>
    </row>
    <row r="232" spans="1:119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BL232" s="16"/>
      <c r="BN232" s="16"/>
      <c r="BS232" s="16"/>
      <c r="BV232" s="16"/>
      <c r="BX232" s="16"/>
      <c r="BZ232" s="16"/>
      <c r="DJ232" s="1"/>
      <c r="DK232" s="1"/>
      <c r="DL232" s="1"/>
      <c r="DM232" s="1"/>
      <c r="DN232" s="1"/>
      <c r="DO232" s="1"/>
    </row>
    <row r="233" spans="1:119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BL233" s="16"/>
      <c r="BN233" s="16"/>
      <c r="BS233" s="16"/>
      <c r="BV233" s="16"/>
      <c r="BX233" s="16"/>
      <c r="BZ233" s="16"/>
      <c r="DJ233" s="1"/>
      <c r="DK233" s="1"/>
      <c r="DL233" s="1"/>
      <c r="DM233" s="1"/>
      <c r="DN233" s="1"/>
      <c r="DO233" s="1"/>
    </row>
    <row r="234" spans="1:119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BL234" s="16"/>
      <c r="BN234" s="16"/>
      <c r="BS234" s="16"/>
      <c r="BV234" s="16"/>
      <c r="BX234" s="16"/>
      <c r="BZ234" s="16"/>
      <c r="DJ234" s="1"/>
      <c r="DK234" s="1"/>
      <c r="DL234" s="1"/>
      <c r="DM234" s="1"/>
      <c r="DN234" s="1"/>
      <c r="DO234" s="1"/>
    </row>
    <row r="235" spans="1:119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BL235" s="16"/>
      <c r="BN235" s="16"/>
      <c r="BS235" s="16"/>
      <c r="BV235" s="16"/>
      <c r="BX235" s="16"/>
      <c r="BZ235" s="16"/>
      <c r="DJ235" s="1"/>
      <c r="DK235" s="1"/>
      <c r="DL235" s="1"/>
      <c r="DM235" s="1"/>
      <c r="DN235" s="1"/>
      <c r="DO235" s="1"/>
    </row>
    <row r="236" spans="1:119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BL236" s="16"/>
      <c r="BN236" s="16"/>
      <c r="BS236" s="16"/>
      <c r="BV236" s="16"/>
      <c r="BX236" s="16"/>
      <c r="BZ236" s="16"/>
      <c r="DJ236" s="1"/>
      <c r="DK236" s="1"/>
      <c r="DL236" s="1"/>
      <c r="DM236" s="1"/>
      <c r="DN236" s="1"/>
      <c r="DO236" s="1"/>
    </row>
    <row r="237" spans="1:119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BL237" s="16"/>
      <c r="BN237" s="16"/>
      <c r="BS237" s="16"/>
      <c r="BV237" s="16"/>
      <c r="BX237" s="16"/>
      <c r="BZ237" s="16"/>
      <c r="DJ237" s="1"/>
      <c r="DK237" s="1"/>
      <c r="DL237" s="1"/>
      <c r="DM237" s="1"/>
      <c r="DN237" s="1"/>
      <c r="DO237" s="1"/>
    </row>
    <row r="238" spans="1:119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BL238" s="16"/>
      <c r="BN238" s="16"/>
      <c r="BS238" s="16"/>
      <c r="BV238" s="16"/>
      <c r="BX238" s="16"/>
      <c r="BZ238" s="16"/>
      <c r="DJ238" s="1"/>
      <c r="DK238" s="1"/>
      <c r="DL238" s="1"/>
      <c r="DM238" s="1"/>
      <c r="DN238" s="1"/>
      <c r="DO238" s="1"/>
    </row>
    <row r="239" spans="1:119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BL239" s="16"/>
      <c r="BN239" s="16"/>
      <c r="BS239" s="16"/>
      <c r="BV239" s="16"/>
      <c r="BX239" s="16"/>
      <c r="BZ239" s="16"/>
      <c r="DJ239" s="1"/>
      <c r="DK239" s="1"/>
      <c r="DL239" s="1"/>
      <c r="DM239" s="1"/>
      <c r="DN239" s="1"/>
      <c r="DO239" s="1"/>
    </row>
    <row r="240" spans="1:119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BL240" s="16"/>
      <c r="BN240" s="16"/>
      <c r="BS240" s="16"/>
      <c r="BV240" s="16"/>
      <c r="BX240" s="16"/>
      <c r="BZ240" s="16"/>
      <c r="DJ240" s="1"/>
      <c r="DK240" s="1"/>
      <c r="DL240" s="1"/>
      <c r="DM240" s="1"/>
      <c r="DN240" s="1"/>
      <c r="DO240" s="1"/>
    </row>
    <row r="241" spans="1:119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BL241" s="16"/>
      <c r="BN241" s="16"/>
      <c r="BS241" s="16"/>
      <c r="BV241" s="16"/>
      <c r="BX241" s="16"/>
      <c r="BZ241" s="16"/>
      <c r="DJ241" s="1"/>
      <c r="DK241" s="1"/>
      <c r="DL241" s="1"/>
      <c r="DM241" s="1"/>
      <c r="DN241" s="1"/>
      <c r="DO241" s="1"/>
    </row>
    <row r="242" spans="1:119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BL242" s="16"/>
      <c r="BN242" s="16"/>
      <c r="BS242" s="16"/>
      <c r="BV242" s="16"/>
      <c r="BX242" s="16"/>
      <c r="BZ242" s="16"/>
      <c r="DJ242" s="1"/>
      <c r="DK242" s="1"/>
      <c r="DL242" s="1"/>
      <c r="DM242" s="1"/>
      <c r="DN242" s="1"/>
      <c r="DO242" s="1"/>
    </row>
    <row r="243" spans="1:119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BL243" s="16"/>
      <c r="BN243" s="16"/>
      <c r="BS243" s="16"/>
      <c r="BV243" s="16"/>
      <c r="BX243" s="16"/>
      <c r="BZ243" s="16"/>
      <c r="DJ243" s="1"/>
      <c r="DK243" s="1"/>
      <c r="DL243" s="1"/>
      <c r="DM243" s="1"/>
      <c r="DN243" s="1"/>
      <c r="DO243" s="1"/>
    </row>
    <row r="244" spans="1:119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BL244" s="16"/>
      <c r="BN244" s="16"/>
      <c r="BS244" s="16"/>
      <c r="BV244" s="16"/>
      <c r="BX244" s="16"/>
      <c r="BZ244" s="16"/>
      <c r="DJ244" s="1"/>
      <c r="DK244" s="1"/>
      <c r="DL244" s="1"/>
      <c r="DM244" s="1"/>
      <c r="DN244" s="1"/>
      <c r="DO244" s="1"/>
    </row>
    <row r="245" spans="1:119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BL245" s="16"/>
      <c r="BN245" s="16"/>
      <c r="BS245" s="16"/>
      <c r="BV245" s="16"/>
      <c r="BX245" s="16"/>
      <c r="BZ245" s="16"/>
      <c r="DJ245" s="1"/>
      <c r="DK245" s="1"/>
      <c r="DL245" s="1"/>
      <c r="DM245" s="1"/>
      <c r="DN245" s="1"/>
      <c r="DO245" s="1"/>
    </row>
    <row r="246" spans="1:119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BL246" s="16"/>
      <c r="BN246" s="16"/>
      <c r="BS246" s="16"/>
      <c r="BV246" s="16"/>
      <c r="BX246" s="16"/>
      <c r="BZ246" s="16"/>
      <c r="DJ246" s="1"/>
      <c r="DK246" s="1"/>
      <c r="DL246" s="1"/>
      <c r="DM246" s="1"/>
      <c r="DN246" s="1"/>
      <c r="DO246" s="1"/>
    </row>
    <row r="247" spans="1:119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BL247" s="16"/>
      <c r="BN247" s="16"/>
      <c r="BS247" s="16"/>
      <c r="BV247" s="16"/>
      <c r="BX247" s="16"/>
      <c r="BZ247" s="16"/>
      <c r="DJ247" s="1"/>
      <c r="DK247" s="1"/>
      <c r="DL247" s="1"/>
      <c r="DM247" s="1"/>
      <c r="DN247" s="1"/>
      <c r="DO247" s="1"/>
    </row>
    <row r="248" spans="1:119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BL248" s="16"/>
      <c r="BN248" s="16"/>
      <c r="BS248" s="16"/>
      <c r="BV248" s="16"/>
      <c r="BX248" s="16"/>
      <c r="BZ248" s="16"/>
      <c r="DJ248" s="1"/>
      <c r="DK248" s="1"/>
      <c r="DL248" s="1"/>
      <c r="DM248" s="1"/>
      <c r="DN248" s="1"/>
      <c r="DO248" s="1"/>
    </row>
    <row r="249" spans="1:119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BL249" s="16"/>
      <c r="BN249" s="16"/>
      <c r="BS249" s="16"/>
      <c r="BV249" s="16"/>
      <c r="BX249" s="16"/>
      <c r="BZ249" s="16"/>
      <c r="DJ249" s="1"/>
      <c r="DK249" s="1"/>
      <c r="DL249" s="1"/>
      <c r="DM249" s="1"/>
      <c r="DN249" s="1"/>
      <c r="DO249" s="1"/>
    </row>
    <row r="250" spans="1:119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BL250" s="16"/>
      <c r="BN250" s="16"/>
      <c r="BS250" s="16"/>
      <c r="BV250" s="16"/>
      <c r="BX250" s="16"/>
      <c r="BZ250" s="16"/>
      <c r="DJ250" s="1"/>
      <c r="DK250" s="1"/>
      <c r="DL250" s="1"/>
      <c r="DM250" s="1"/>
      <c r="DN250" s="1"/>
      <c r="DO250" s="1"/>
    </row>
    <row r="251" spans="1:119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BL251" s="16"/>
      <c r="BN251" s="16"/>
      <c r="BS251" s="16"/>
      <c r="BV251" s="16"/>
      <c r="BX251" s="16"/>
      <c r="BZ251" s="16"/>
      <c r="DJ251" s="1"/>
      <c r="DK251" s="1"/>
      <c r="DL251" s="1"/>
      <c r="DM251" s="1"/>
      <c r="DN251" s="1"/>
      <c r="DO251" s="1"/>
    </row>
    <row r="252" spans="1:119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BL252" s="16"/>
      <c r="BN252" s="16"/>
      <c r="BS252" s="16"/>
      <c r="BV252" s="16"/>
      <c r="BX252" s="16"/>
      <c r="BZ252" s="16"/>
      <c r="DJ252" s="1"/>
      <c r="DK252" s="1"/>
      <c r="DL252" s="1"/>
      <c r="DM252" s="1"/>
      <c r="DN252" s="1"/>
      <c r="DO252" s="1"/>
    </row>
    <row r="253" spans="1:119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BL253" s="16"/>
      <c r="BN253" s="16"/>
      <c r="BS253" s="16"/>
      <c r="BV253" s="16"/>
      <c r="BX253" s="16"/>
      <c r="BZ253" s="16"/>
      <c r="DJ253" s="1"/>
      <c r="DK253" s="1"/>
      <c r="DL253" s="1"/>
      <c r="DM253" s="1"/>
      <c r="DN253" s="1"/>
      <c r="DO253" s="1"/>
    </row>
    <row r="254" spans="1:119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BL254" s="16"/>
      <c r="BN254" s="16"/>
      <c r="BS254" s="16"/>
      <c r="BV254" s="16"/>
      <c r="BX254" s="16"/>
      <c r="BZ254" s="16"/>
      <c r="DJ254" s="1"/>
      <c r="DK254" s="1"/>
      <c r="DL254" s="1"/>
      <c r="DM254" s="1"/>
      <c r="DN254" s="1"/>
      <c r="DO254" s="1"/>
    </row>
    <row r="255" spans="1:119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BL255" s="16"/>
      <c r="BN255" s="16"/>
      <c r="BS255" s="16"/>
      <c r="BV255" s="16"/>
      <c r="BX255" s="16"/>
      <c r="BZ255" s="16"/>
      <c r="DJ255" s="1"/>
      <c r="DK255" s="1"/>
      <c r="DL255" s="1"/>
      <c r="DM255" s="1"/>
      <c r="DN255" s="1"/>
      <c r="DO255" s="1"/>
    </row>
    <row r="256" spans="1:119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BL256" s="16"/>
      <c r="BN256" s="16"/>
      <c r="BS256" s="16"/>
      <c r="BV256" s="16"/>
      <c r="BX256" s="16"/>
      <c r="BZ256" s="16"/>
      <c r="DJ256" s="1"/>
      <c r="DK256" s="1"/>
      <c r="DL256" s="1"/>
      <c r="DM256" s="1"/>
      <c r="DN256" s="1"/>
      <c r="DO256" s="1"/>
    </row>
    <row r="257" spans="1:119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BL257" s="16"/>
      <c r="BN257" s="16"/>
      <c r="BS257" s="16"/>
      <c r="BV257" s="16"/>
      <c r="BX257" s="16"/>
      <c r="BZ257" s="16"/>
      <c r="DJ257" s="1"/>
      <c r="DK257" s="1"/>
      <c r="DL257" s="1"/>
      <c r="DM257" s="1"/>
      <c r="DN257" s="1"/>
      <c r="DO257" s="1"/>
    </row>
    <row r="258" spans="1:119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BL258" s="16"/>
      <c r="BN258" s="16"/>
      <c r="BS258" s="16"/>
      <c r="BV258" s="16"/>
      <c r="BX258" s="16"/>
      <c r="BZ258" s="16"/>
      <c r="DJ258" s="1"/>
      <c r="DK258" s="1"/>
      <c r="DL258" s="1"/>
      <c r="DM258" s="1"/>
      <c r="DN258" s="1"/>
      <c r="DO258" s="1"/>
    </row>
    <row r="259" spans="1:119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BL259" s="16"/>
      <c r="BN259" s="16"/>
      <c r="BS259" s="16"/>
      <c r="BV259" s="16"/>
      <c r="BX259" s="16"/>
      <c r="BZ259" s="16"/>
      <c r="DJ259" s="1"/>
      <c r="DK259" s="1"/>
      <c r="DL259" s="1"/>
      <c r="DM259" s="1"/>
      <c r="DN259" s="1"/>
      <c r="DO259" s="1"/>
    </row>
    <row r="260" spans="1:119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BL260" s="16"/>
      <c r="BN260" s="16"/>
      <c r="BS260" s="16"/>
      <c r="BV260" s="16"/>
      <c r="BX260" s="16"/>
      <c r="BZ260" s="16"/>
      <c r="DJ260" s="1"/>
      <c r="DK260" s="1"/>
      <c r="DL260" s="1"/>
      <c r="DM260" s="1"/>
      <c r="DN260" s="1"/>
      <c r="DO260" s="1"/>
    </row>
    <row r="261" spans="1:119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BL261" s="16"/>
      <c r="BN261" s="16"/>
      <c r="BS261" s="16"/>
      <c r="BV261" s="16"/>
      <c r="BX261" s="16"/>
      <c r="BZ261" s="16"/>
      <c r="DJ261" s="1"/>
      <c r="DK261" s="1"/>
      <c r="DL261" s="1"/>
      <c r="DM261" s="1"/>
      <c r="DN261" s="1"/>
      <c r="DO261" s="1"/>
    </row>
    <row r="262" spans="1:119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BL262" s="16"/>
      <c r="BN262" s="16"/>
      <c r="BS262" s="16"/>
      <c r="BV262" s="16"/>
      <c r="BX262" s="16"/>
      <c r="BZ262" s="16"/>
      <c r="DJ262" s="1"/>
      <c r="DK262" s="1"/>
      <c r="DL262" s="1"/>
      <c r="DM262" s="1"/>
      <c r="DN262" s="1"/>
      <c r="DO262" s="1"/>
    </row>
    <row r="263" spans="1:119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BL263" s="16"/>
      <c r="BN263" s="16"/>
      <c r="BS263" s="16"/>
      <c r="BV263" s="16"/>
      <c r="BX263" s="16"/>
      <c r="BZ263" s="16"/>
      <c r="DJ263" s="1"/>
      <c r="DK263" s="1"/>
      <c r="DL263" s="1"/>
      <c r="DM263" s="1"/>
      <c r="DN263" s="1"/>
      <c r="DO263" s="1"/>
    </row>
    <row r="264" spans="1:119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BL264" s="16"/>
      <c r="BN264" s="16"/>
      <c r="BS264" s="16"/>
      <c r="BV264" s="16"/>
      <c r="BX264" s="16"/>
      <c r="BZ264" s="16"/>
      <c r="DJ264" s="1"/>
      <c r="DK264" s="1"/>
      <c r="DL264" s="1"/>
      <c r="DM264" s="1"/>
      <c r="DN264" s="1"/>
      <c r="DO264" s="1"/>
    </row>
    <row r="265" spans="1:119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BL265" s="16"/>
      <c r="BN265" s="16"/>
      <c r="BS265" s="16"/>
      <c r="BV265" s="16"/>
      <c r="BX265" s="16"/>
      <c r="BZ265" s="16"/>
      <c r="DJ265" s="1"/>
      <c r="DK265" s="1"/>
      <c r="DL265" s="1"/>
      <c r="DM265" s="1"/>
      <c r="DN265" s="1"/>
      <c r="DO265" s="1"/>
    </row>
    <row r="266" spans="1:119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BL266" s="16"/>
      <c r="BN266" s="16"/>
      <c r="BS266" s="16"/>
      <c r="BV266" s="16"/>
      <c r="BX266" s="16"/>
      <c r="BZ266" s="16"/>
      <c r="DJ266" s="1"/>
      <c r="DK266" s="1"/>
      <c r="DL266" s="1"/>
      <c r="DM266" s="1"/>
      <c r="DN266" s="1"/>
      <c r="DO266" s="1"/>
    </row>
    <row r="267" spans="1:119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BL267" s="16"/>
      <c r="BN267" s="16"/>
      <c r="BS267" s="16"/>
      <c r="BV267" s="16"/>
      <c r="BX267" s="16"/>
      <c r="BZ267" s="16"/>
      <c r="DJ267" s="1"/>
      <c r="DK267" s="1"/>
      <c r="DL267" s="1"/>
      <c r="DM267" s="1"/>
      <c r="DN267" s="1"/>
      <c r="DO267" s="1"/>
    </row>
    <row r="268" spans="1:119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BL268" s="16"/>
      <c r="BN268" s="16"/>
      <c r="BS268" s="16"/>
      <c r="BV268" s="16"/>
      <c r="BX268" s="16"/>
      <c r="BZ268" s="16"/>
      <c r="DJ268" s="1"/>
      <c r="DK268" s="1"/>
      <c r="DL268" s="1"/>
      <c r="DM268" s="1"/>
      <c r="DN268" s="1"/>
      <c r="DO268" s="1"/>
    </row>
    <row r="269" spans="1:119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BL269" s="16"/>
      <c r="BN269" s="16"/>
      <c r="BS269" s="16"/>
      <c r="BV269" s="16"/>
      <c r="BX269" s="16"/>
      <c r="BZ269" s="16"/>
      <c r="DJ269" s="1"/>
      <c r="DK269" s="1"/>
      <c r="DL269" s="1"/>
      <c r="DM269" s="1"/>
      <c r="DN269" s="1"/>
      <c r="DO269" s="1"/>
    </row>
    <row r="270" spans="1:119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BL270" s="16"/>
      <c r="BN270" s="16"/>
      <c r="BS270" s="16"/>
      <c r="BV270" s="16"/>
      <c r="BX270" s="16"/>
      <c r="BZ270" s="16"/>
      <c r="DJ270" s="1"/>
      <c r="DK270" s="1"/>
      <c r="DL270" s="1"/>
      <c r="DM270" s="1"/>
      <c r="DN270" s="1"/>
      <c r="DO270" s="1"/>
    </row>
    <row r="271" spans="1:119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BL271" s="16"/>
      <c r="BN271" s="16"/>
      <c r="BS271" s="16"/>
      <c r="BV271" s="16"/>
      <c r="BX271" s="16"/>
      <c r="BZ271" s="16"/>
      <c r="DJ271" s="1"/>
      <c r="DK271" s="1"/>
      <c r="DL271" s="1"/>
      <c r="DM271" s="1"/>
      <c r="DN271" s="1"/>
      <c r="DO271" s="1"/>
    </row>
    <row r="272" spans="1:119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BL272" s="16"/>
      <c r="BN272" s="16"/>
      <c r="BS272" s="16"/>
      <c r="BV272" s="16"/>
      <c r="BX272" s="16"/>
      <c r="BZ272" s="16"/>
      <c r="DJ272" s="1"/>
      <c r="DK272" s="1"/>
      <c r="DL272" s="1"/>
      <c r="DM272" s="1"/>
      <c r="DN272" s="1"/>
      <c r="DO272" s="1"/>
    </row>
    <row r="273" spans="1:119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BL273" s="16"/>
      <c r="BN273" s="16"/>
      <c r="BS273" s="16"/>
      <c r="BV273" s="16"/>
      <c r="BX273" s="16"/>
      <c r="BZ273" s="16"/>
      <c r="DJ273" s="1"/>
      <c r="DK273" s="1"/>
      <c r="DL273" s="1"/>
      <c r="DM273" s="1"/>
      <c r="DN273" s="1"/>
      <c r="DO273" s="1"/>
    </row>
  </sheetData>
  <pageMargins left="0.11811023622047245" right="0" top="0.15748031496062992" bottom="0" header="0" footer="0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54"/>
  <sheetViews>
    <sheetView zoomScale="60" zoomScaleNormal="60" workbookViewId="0">
      <pane xSplit="1" topLeftCell="B1" activePane="topRight" state="frozen"/>
      <selection pane="topRight" activeCell="AP64" sqref="AP64"/>
    </sheetView>
  </sheetViews>
  <sheetFormatPr defaultColWidth="9.140625" defaultRowHeight="15.75" x14ac:dyDescent="0.25"/>
  <cols>
    <col min="1" max="1" width="7.140625" style="1" customWidth="1"/>
    <col min="2" max="2" width="59.7109375" style="1" customWidth="1"/>
    <col min="3" max="3" width="22.7109375" style="1" customWidth="1"/>
    <col min="4" max="4" width="22.28515625" style="1" hidden="1" customWidth="1"/>
    <col min="5" max="5" width="23.7109375" style="1" hidden="1" customWidth="1"/>
    <col min="6" max="6" width="22.140625" style="1" customWidth="1"/>
    <col min="7" max="7" width="22" style="1" customWidth="1"/>
    <col min="8" max="8" width="18" style="1" hidden="1" customWidth="1"/>
    <col min="9" max="11" width="17.140625" style="1" hidden="1" customWidth="1"/>
    <col min="12" max="12" width="17.140625" style="28" customWidth="1"/>
    <col min="13" max="13" width="16.5703125" style="1" hidden="1" customWidth="1"/>
    <col min="14" max="14" width="16.5703125" style="1" customWidth="1"/>
    <col min="15" max="15" width="17" style="1" hidden="1" customWidth="1"/>
    <col min="16" max="27" width="16.5703125" style="1" hidden="1" customWidth="1"/>
    <col min="28" max="28" width="16.5703125" style="28" customWidth="1"/>
    <col min="29" max="41" width="17.140625" style="1" hidden="1" customWidth="1"/>
    <col min="42" max="42" width="17.140625" style="28" customWidth="1"/>
    <col min="43" max="43" width="17.140625" style="1" hidden="1" customWidth="1"/>
    <col min="44" max="47" width="20.140625" style="1" hidden="1" customWidth="1"/>
    <col min="48" max="56" width="16.5703125" style="1" hidden="1" customWidth="1"/>
    <col min="57" max="57" width="16.5703125" style="1" customWidth="1"/>
    <col min="58" max="60" width="16.5703125" style="1" hidden="1" customWidth="1"/>
    <col min="61" max="61" width="17.140625" style="1" hidden="1" customWidth="1"/>
    <col min="62" max="72" width="16.5703125" style="1" hidden="1" customWidth="1"/>
    <col min="73" max="73" width="16.5703125" style="28" customWidth="1"/>
    <col min="74" max="74" width="16.5703125" style="1" hidden="1" customWidth="1"/>
    <col min="75" max="75" width="16.5703125" style="28" customWidth="1"/>
    <col min="76" max="76" width="17.28515625" style="1" hidden="1" customWidth="1"/>
    <col min="77" max="79" width="16.5703125" style="1" hidden="1" customWidth="1"/>
    <col min="80" max="80" width="16.5703125" style="28" customWidth="1"/>
    <col min="81" max="86" width="16.5703125" style="1" hidden="1" customWidth="1"/>
    <col min="87" max="87" width="16.5703125" style="28" customWidth="1"/>
    <col min="88" max="88" width="16.5703125" style="1" hidden="1" customWidth="1"/>
    <col min="89" max="89" width="16.5703125" style="28" customWidth="1"/>
    <col min="90" max="90" width="18" style="1" hidden="1" customWidth="1"/>
    <col min="91" max="91" width="16.5703125" style="28" customWidth="1"/>
    <col min="92" max="92" width="9.140625" style="16" hidden="1" customWidth="1"/>
    <col min="93" max="93" width="17.28515625" style="1" hidden="1" customWidth="1"/>
    <col min="94" max="95" width="0" style="16" hidden="1" customWidth="1"/>
    <col min="96" max="132" width="9.140625" style="16"/>
    <col min="133" max="16384" width="9.140625" style="1"/>
  </cols>
  <sheetData>
    <row r="1" spans="1:132" ht="24.95" customHeight="1" x14ac:dyDescent="0.35">
      <c r="A1" s="35" t="s">
        <v>158</v>
      </c>
      <c r="BN1" s="16"/>
    </row>
    <row r="2" spans="1:132" ht="24.95" customHeight="1" x14ac:dyDescent="0.35">
      <c r="A2" s="35" t="s">
        <v>159</v>
      </c>
      <c r="BN2" s="16"/>
    </row>
    <row r="3" spans="1:132" ht="24.95" customHeight="1" x14ac:dyDescent="0.3">
      <c r="A3" s="44"/>
      <c r="B3" s="16"/>
      <c r="C3" s="16"/>
      <c r="D3" s="16"/>
      <c r="E3" s="16"/>
      <c r="F3" s="16"/>
      <c r="G3" s="16"/>
      <c r="H3" s="16"/>
      <c r="I3" s="16"/>
      <c r="J3" s="16"/>
      <c r="K3" s="16"/>
      <c r="L3" s="31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1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BI3" s="16"/>
      <c r="BN3" s="16"/>
    </row>
    <row r="4" spans="1:132" ht="24.95" customHeight="1" x14ac:dyDescent="0.25">
      <c r="A4" s="91" t="s">
        <v>239</v>
      </c>
      <c r="B4" s="91"/>
      <c r="C4" s="45"/>
      <c r="D4" s="47"/>
      <c r="E4" s="48"/>
      <c r="F4" s="45"/>
      <c r="G4" s="16"/>
      <c r="H4" s="16"/>
      <c r="I4" s="16"/>
      <c r="J4" s="16"/>
      <c r="K4" s="16"/>
      <c r="L4" s="31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31"/>
      <c r="AC4" s="43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O4" s="16"/>
      <c r="BP4" s="16"/>
      <c r="BQ4" s="16"/>
      <c r="BR4" s="16"/>
      <c r="BS4" s="16"/>
      <c r="BT4" s="16"/>
      <c r="BU4" s="31"/>
      <c r="BV4" s="16"/>
      <c r="BW4" s="31"/>
      <c r="BX4" s="16"/>
      <c r="BY4" s="16"/>
      <c r="BZ4" s="16"/>
      <c r="CA4" s="16"/>
      <c r="CB4" s="31"/>
      <c r="CC4" s="16"/>
      <c r="CD4" s="16"/>
      <c r="CE4" s="16"/>
      <c r="CF4" s="16"/>
      <c r="CG4" s="16"/>
      <c r="CH4" s="16"/>
      <c r="CI4" s="31"/>
      <c r="CJ4" s="16"/>
      <c r="CK4" s="31"/>
      <c r="CL4" s="16"/>
      <c r="CM4" s="31"/>
      <c r="CO4" s="16"/>
    </row>
    <row r="5" spans="1:132" s="16" customFormat="1" ht="24.95" customHeight="1" x14ac:dyDescent="0.35">
      <c r="B5" s="95" t="s">
        <v>240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AB5" s="31"/>
      <c r="AP5" s="31"/>
      <c r="BN5" s="1"/>
      <c r="BU5" s="31"/>
      <c r="BW5" s="31"/>
      <c r="CB5" s="31"/>
      <c r="CI5" s="31"/>
      <c r="CK5" s="31"/>
      <c r="CM5" s="31"/>
    </row>
    <row r="6" spans="1:132" s="16" customFormat="1" ht="24.95" customHeight="1" x14ac:dyDescent="0.25">
      <c r="H6" s="74" t="s">
        <v>229</v>
      </c>
      <c r="I6" s="74" t="s">
        <v>229</v>
      </c>
      <c r="J6" s="74" t="s">
        <v>229</v>
      </c>
      <c r="K6" s="74" t="s">
        <v>229</v>
      </c>
      <c r="L6" s="75"/>
      <c r="M6" s="74" t="s">
        <v>229</v>
      </c>
      <c r="N6" s="76"/>
      <c r="O6" s="74" t="s">
        <v>229</v>
      </c>
      <c r="P6" s="74" t="s">
        <v>229</v>
      </c>
      <c r="Q6" s="74" t="s">
        <v>229</v>
      </c>
      <c r="R6" s="74" t="s">
        <v>229</v>
      </c>
      <c r="S6" s="74" t="s">
        <v>229</v>
      </c>
      <c r="T6" s="74" t="s">
        <v>229</v>
      </c>
      <c r="U6" s="74" t="s">
        <v>229</v>
      </c>
      <c r="V6" s="74" t="s">
        <v>229</v>
      </c>
      <c r="W6" s="74" t="s">
        <v>229</v>
      </c>
      <c r="X6" s="74" t="s">
        <v>229</v>
      </c>
      <c r="Y6" s="74" t="s">
        <v>229</v>
      </c>
      <c r="Z6" s="74" t="s">
        <v>229</v>
      </c>
      <c r="AA6" s="74" t="s">
        <v>229</v>
      </c>
      <c r="AB6" s="75"/>
      <c r="AC6" s="74" t="s">
        <v>229</v>
      </c>
      <c r="AD6" s="74" t="s">
        <v>229</v>
      </c>
      <c r="AE6" s="74" t="s">
        <v>229</v>
      </c>
      <c r="AF6" s="77" t="s">
        <v>206</v>
      </c>
      <c r="AG6" s="74" t="s">
        <v>229</v>
      </c>
      <c r="AH6" s="74" t="s">
        <v>229</v>
      </c>
      <c r="AI6" s="74" t="s">
        <v>229</v>
      </c>
      <c r="AJ6" s="77" t="s">
        <v>206</v>
      </c>
      <c r="AK6" s="74" t="s">
        <v>229</v>
      </c>
      <c r="AL6" s="74" t="s">
        <v>229</v>
      </c>
      <c r="AM6" s="76"/>
      <c r="AN6" s="74" t="s">
        <v>229</v>
      </c>
      <c r="AO6" s="74" t="s">
        <v>229</v>
      </c>
      <c r="AP6" s="75"/>
      <c r="AQ6" s="74" t="s">
        <v>229</v>
      </c>
      <c r="AR6" s="74" t="s">
        <v>229</v>
      </c>
      <c r="AS6" s="74" t="s">
        <v>229</v>
      </c>
      <c r="AT6" s="74" t="s">
        <v>229</v>
      </c>
      <c r="AU6" s="74" t="s">
        <v>229</v>
      </c>
      <c r="AV6" s="74" t="s">
        <v>229</v>
      </c>
      <c r="AW6" s="74" t="s">
        <v>229</v>
      </c>
      <c r="AX6" s="74" t="s">
        <v>229</v>
      </c>
      <c r="AY6" s="74" t="s">
        <v>229</v>
      </c>
      <c r="AZ6" s="74" t="s">
        <v>229</v>
      </c>
      <c r="BA6" s="74" t="s">
        <v>229</v>
      </c>
      <c r="BB6" s="74" t="s">
        <v>229</v>
      </c>
      <c r="BC6" s="74" t="s">
        <v>229</v>
      </c>
      <c r="BD6" s="74" t="s">
        <v>229</v>
      </c>
      <c r="BE6" s="76"/>
      <c r="BF6" s="78" t="s">
        <v>229</v>
      </c>
      <c r="BG6" s="78" t="s">
        <v>229</v>
      </c>
      <c r="BH6" s="78" t="s">
        <v>229</v>
      </c>
      <c r="BI6" s="74" t="s">
        <v>229</v>
      </c>
      <c r="BJ6" s="78" t="s">
        <v>229</v>
      </c>
      <c r="BK6" s="78" t="s">
        <v>229</v>
      </c>
      <c r="BL6" s="78" t="s">
        <v>229</v>
      </c>
      <c r="BM6" s="78" t="s">
        <v>229</v>
      </c>
      <c r="BN6" s="78" t="s">
        <v>229</v>
      </c>
      <c r="BO6" s="78"/>
      <c r="BP6" s="78" t="s">
        <v>229</v>
      </c>
      <c r="BQ6" s="78" t="s">
        <v>229</v>
      </c>
      <c r="BR6" s="78" t="s">
        <v>229</v>
      </c>
      <c r="BS6" s="78" t="s">
        <v>229</v>
      </c>
      <c r="BT6" s="78" t="s">
        <v>229</v>
      </c>
      <c r="BU6" s="75"/>
      <c r="BV6" s="78" t="s">
        <v>229</v>
      </c>
      <c r="BW6" s="76"/>
      <c r="BX6" s="74" t="s">
        <v>229</v>
      </c>
      <c r="BY6" s="74" t="s">
        <v>229</v>
      </c>
      <c r="BZ6" s="74" t="s">
        <v>229</v>
      </c>
      <c r="CA6" s="74" t="s">
        <v>229</v>
      </c>
      <c r="CB6" s="75"/>
      <c r="CC6" s="74" t="s">
        <v>229</v>
      </c>
      <c r="CD6" s="74" t="s">
        <v>229</v>
      </c>
      <c r="CE6" s="74" t="s">
        <v>229</v>
      </c>
      <c r="CF6" s="74" t="s">
        <v>229</v>
      </c>
      <c r="CG6" s="74" t="s">
        <v>229</v>
      </c>
      <c r="CH6" s="74" t="s">
        <v>229</v>
      </c>
      <c r="CI6" s="75"/>
      <c r="CJ6" s="74" t="s">
        <v>229</v>
      </c>
      <c r="CK6" s="75"/>
      <c r="CL6" s="74" t="s">
        <v>229</v>
      </c>
      <c r="CM6" s="75"/>
      <c r="CO6" s="74" t="s">
        <v>229</v>
      </c>
    </row>
    <row r="7" spans="1:132" ht="47.25" customHeight="1" x14ac:dyDescent="0.25">
      <c r="A7" s="24"/>
      <c r="B7" s="24"/>
      <c r="C7" s="24"/>
      <c r="D7" s="24"/>
      <c r="E7" s="24"/>
      <c r="F7" s="24"/>
      <c r="G7" s="37"/>
      <c r="H7" s="88" t="s">
        <v>147</v>
      </c>
      <c r="I7" s="88"/>
      <c r="J7" s="88"/>
      <c r="K7" s="88"/>
      <c r="L7" s="94" t="s">
        <v>147</v>
      </c>
      <c r="M7" s="40" t="s">
        <v>149</v>
      </c>
      <c r="N7" s="92" t="s">
        <v>149</v>
      </c>
      <c r="O7" s="88" t="s">
        <v>148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92" t="s">
        <v>148</v>
      </c>
      <c r="AC7" s="88" t="s">
        <v>150</v>
      </c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92" t="s">
        <v>150</v>
      </c>
      <c r="AQ7" s="88" t="s">
        <v>151</v>
      </c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9" t="s">
        <v>151</v>
      </c>
      <c r="BF7" s="88" t="s">
        <v>152</v>
      </c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92" t="s">
        <v>200</v>
      </c>
      <c r="BV7" s="32" t="s">
        <v>153</v>
      </c>
      <c r="BW7" s="92" t="s">
        <v>153</v>
      </c>
      <c r="BX7" s="88" t="s">
        <v>154</v>
      </c>
      <c r="BY7" s="88"/>
      <c r="BZ7" s="88"/>
      <c r="CA7" s="88"/>
      <c r="CB7" s="92" t="s">
        <v>154</v>
      </c>
      <c r="CC7" s="97" t="s">
        <v>155</v>
      </c>
      <c r="CD7" s="98"/>
      <c r="CE7" s="98"/>
      <c r="CF7" s="98"/>
      <c r="CG7" s="98"/>
      <c r="CH7" s="99"/>
      <c r="CI7" s="89" t="s">
        <v>155</v>
      </c>
      <c r="CJ7" s="27" t="s">
        <v>156</v>
      </c>
      <c r="CK7" s="92" t="s">
        <v>156</v>
      </c>
      <c r="CL7" s="39" t="s">
        <v>171</v>
      </c>
      <c r="CM7" s="92" t="s">
        <v>171</v>
      </c>
      <c r="CO7" s="16"/>
    </row>
    <row r="8" spans="1:132" ht="63.75" customHeight="1" x14ac:dyDescent="0.25">
      <c r="A8" s="34"/>
      <c r="B8" s="34"/>
      <c r="C8" s="38" t="s">
        <v>201</v>
      </c>
      <c r="D8" s="38" t="s">
        <v>231</v>
      </c>
      <c r="E8" s="80" t="s">
        <v>228</v>
      </c>
      <c r="F8" s="38" t="s">
        <v>199</v>
      </c>
      <c r="G8" s="38" t="s">
        <v>241</v>
      </c>
      <c r="H8" s="25" t="s">
        <v>157</v>
      </c>
      <c r="I8" s="25" t="s">
        <v>127</v>
      </c>
      <c r="J8" s="25" t="s">
        <v>230</v>
      </c>
      <c r="K8" s="25" t="s">
        <v>104</v>
      </c>
      <c r="L8" s="94"/>
      <c r="M8" s="26" t="s">
        <v>93</v>
      </c>
      <c r="N8" s="93"/>
      <c r="O8" s="25" t="s">
        <v>125</v>
      </c>
      <c r="P8" s="25" t="s">
        <v>224</v>
      </c>
      <c r="Q8" s="25" t="s">
        <v>225</v>
      </c>
      <c r="R8" s="25" t="s">
        <v>227</v>
      </c>
      <c r="S8" s="26" t="s">
        <v>89</v>
      </c>
      <c r="T8" s="26" t="s">
        <v>164</v>
      </c>
      <c r="U8" s="26" t="s">
        <v>163</v>
      </c>
      <c r="V8" s="26" t="s">
        <v>192</v>
      </c>
      <c r="W8" s="26" t="s">
        <v>198</v>
      </c>
      <c r="X8" s="26" t="s">
        <v>191</v>
      </c>
      <c r="Y8" s="26" t="s">
        <v>190</v>
      </c>
      <c r="Z8" s="26" t="s">
        <v>189</v>
      </c>
      <c r="AA8" s="26" t="s">
        <v>188</v>
      </c>
      <c r="AB8" s="93"/>
      <c r="AC8" s="26" t="s">
        <v>79</v>
      </c>
      <c r="AD8" s="26" t="s">
        <v>162</v>
      </c>
      <c r="AE8" s="26" t="s">
        <v>88</v>
      </c>
      <c r="AF8" s="26" t="s">
        <v>182</v>
      </c>
      <c r="AG8" s="26" t="s">
        <v>211</v>
      </c>
      <c r="AH8" s="26" t="s">
        <v>184</v>
      </c>
      <c r="AI8" s="26" t="s">
        <v>186</v>
      </c>
      <c r="AJ8" s="26" t="s">
        <v>185</v>
      </c>
      <c r="AK8" s="26" t="s">
        <v>166</v>
      </c>
      <c r="AL8" s="26" t="s">
        <v>212</v>
      </c>
      <c r="AM8" s="26" t="s">
        <v>210</v>
      </c>
      <c r="AN8" s="26" t="s">
        <v>205</v>
      </c>
      <c r="AO8" s="26" t="s">
        <v>204</v>
      </c>
      <c r="AP8" s="93"/>
      <c r="AQ8" s="26" t="s">
        <v>80</v>
      </c>
      <c r="AR8" s="26" t="s">
        <v>223</v>
      </c>
      <c r="AS8" s="26" t="s">
        <v>179</v>
      </c>
      <c r="AT8" s="26" t="s">
        <v>180</v>
      </c>
      <c r="AU8" s="26" t="s">
        <v>194</v>
      </c>
      <c r="AV8" s="26" t="s">
        <v>82</v>
      </c>
      <c r="AW8" s="26" t="s">
        <v>195</v>
      </c>
      <c r="AX8" s="26" t="s">
        <v>83</v>
      </c>
      <c r="AY8" s="26" t="s">
        <v>196</v>
      </c>
      <c r="AZ8" s="26" t="s">
        <v>84</v>
      </c>
      <c r="BA8" s="26" t="s">
        <v>197</v>
      </c>
      <c r="BB8" s="26" t="s">
        <v>85</v>
      </c>
      <c r="BC8" s="26" t="s">
        <v>193</v>
      </c>
      <c r="BD8" s="26" t="s">
        <v>86</v>
      </c>
      <c r="BE8" s="90"/>
      <c r="BF8" s="26" t="s">
        <v>98</v>
      </c>
      <c r="BG8" s="26" t="s">
        <v>168</v>
      </c>
      <c r="BH8" s="26" t="s">
        <v>163</v>
      </c>
      <c r="BI8" s="26" t="s">
        <v>87</v>
      </c>
      <c r="BJ8" s="26" t="s">
        <v>187</v>
      </c>
      <c r="BK8" s="26" t="s">
        <v>178</v>
      </c>
      <c r="BL8" s="26" t="s">
        <v>142</v>
      </c>
      <c r="BM8" s="26" t="s">
        <v>177</v>
      </c>
      <c r="BN8" s="26" t="s">
        <v>202</v>
      </c>
      <c r="BO8" s="26" t="s">
        <v>160</v>
      </c>
      <c r="BP8" s="26" t="s">
        <v>222</v>
      </c>
      <c r="BQ8" s="26" t="s">
        <v>90</v>
      </c>
      <c r="BR8" s="26" t="s">
        <v>91</v>
      </c>
      <c r="BS8" s="26" t="s">
        <v>92</v>
      </c>
      <c r="BT8" s="26" t="s">
        <v>165</v>
      </c>
      <c r="BU8" s="93"/>
      <c r="BV8" s="26" t="s">
        <v>126</v>
      </c>
      <c r="BW8" s="93"/>
      <c r="BX8" s="26" t="s">
        <v>93</v>
      </c>
      <c r="BY8" s="26" t="s">
        <v>161</v>
      </c>
      <c r="BZ8" s="26" t="s">
        <v>181</v>
      </c>
      <c r="CA8" s="26" t="s">
        <v>94</v>
      </c>
      <c r="CB8" s="93"/>
      <c r="CC8" s="26" t="s">
        <v>112</v>
      </c>
      <c r="CD8" s="26" t="s">
        <v>208</v>
      </c>
      <c r="CE8" s="26" t="s">
        <v>209</v>
      </c>
      <c r="CF8" s="26" t="s">
        <v>207</v>
      </c>
      <c r="CG8" s="26" t="s">
        <v>87</v>
      </c>
      <c r="CH8" s="26" t="s">
        <v>31</v>
      </c>
      <c r="CI8" s="90"/>
      <c r="CJ8" s="26" t="s">
        <v>105</v>
      </c>
      <c r="CK8" s="93"/>
      <c r="CL8" s="26" t="s">
        <v>236</v>
      </c>
      <c r="CM8" s="93"/>
      <c r="CO8" s="26" t="s">
        <v>93</v>
      </c>
    </row>
    <row r="9" spans="1:132" s="4" customFormat="1" ht="24.95" customHeight="1" x14ac:dyDescent="0.25">
      <c r="A9" s="2">
        <v>3111</v>
      </c>
      <c r="B9" s="3" t="s">
        <v>4</v>
      </c>
      <c r="C9" s="49">
        <v>23713246.739999998</v>
      </c>
      <c r="D9" s="49">
        <v>23207830.309999999</v>
      </c>
      <c r="E9" s="57">
        <v>25700000</v>
      </c>
      <c r="F9" s="49">
        <f>G9-C9</f>
        <v>2257906.2600000016</v>
      </c>
      <c r="G9" s="50">
        <f t="shared" ref="G9:G49" si="0">SUM(L9,N9,AB9,AP9,BE9,BU9,BW9,CB9,CI9:CI9,CK9,CM9)</f>
        <v>25971153</v>
      </c>
      <c r="H9" s="73">
        <v>22800000</v>
      </c>
      <c r="I9" s="51"/>
      <c r="J9" s="51">
        <v>110000</v>
      </c>
      <c r="K9" s="51"/>
      <c r="L9" s="50">
        <f>SUM(H9:K9)</f>
        <v>22910000</v>
      </c>
      <c r="M9" s="51">
        <f>CO9*15%</f>
        <v>18870</v>
      </c>
      <c r="N9" s="50">
        <f t="shared" ref="N9:N32" si="1">SUM(M9)</f>
        <v>18870</v>
      </c>
      <c r="O9" s="51">
        <v>700000</v>
      </c>
      <c r="P9" s="51"/>
      <c r="Q9" s="51"/>
      <c r="R9" s="51">
        <v>2500</v>
      </c>
      <c r="S9" s="51">
        <v>1700</v>
      </c>
      <c r="T9" s="51"/>
      <c r="U9" s="51"/>
      <c r="V9" s="51"/>
      <c r="W9" s="51"/>
      <c r="X9" s="51"/>
      <c r="Y9" s="51"/>
      <c r="Z9" s="51"/>
      <c r="AA9" s="51"/>
      <c r="AB9" s="50">
        <f>SUM(O9:AA9)</f>
        <v>704200</v>
      </c>
      <c r="AC9" s="51">
        <v>60000</v>
      </c>
      <c r="AD9" s="51"/>
      <c r="AE9" s="51"/>
      <c r="AF9" s="51"/>
      <c r="AG9" s="51">
        <v>150215</v>
      </c>
      <c r="AH9" s="51"/>
      <c r="AI9" s="51"/>
      <c r="AJ9" s="51"/>
      <c r="AK9" s="51">
        <v>128000</v>
      </c>
      <c r="AL9" s="51">
        <v>100000</v>
      </c>
      <c r="AM9" s="51">
        <v>22560</v>
      </c>
      <c r="AN9" s="51">
        <v>93087</v>
      </c>
      <c r="AO9" s="51">
        <v>23392</v>
      </c>
      <c r="AP9" s="50">
        <f>SUM(AC9:AO9)</f>
        <v>577254</v>
      </c>
      <c r="AQ9" s="51">
        <v>211961</v>
      </c>
      <c r="AR9" s="51">
        <v>103565</v>
      </c>
      <c r="AS9" s="51"/>
      <c r="AT9" s="51"/>
      <c r="AU9" s="51"/>
      <c r="AV9" s="51">
        <v>35530</v>
      </c>
      <c r="AW9" s="51"/>
      <c r="AX9" s="51"/>
      <c r="AY9" s="51"/>
      <c r="AZ9" s="51">
        <v>25536</v>
      </c>
      <c r="BA9" s="51"/>
      <c r="BB9" s="51"/>
      <c r="BC9" s="51"/>
      <c r="BD9" s="51">
        <v>205580</v>
      </c>
      <c r="BE9" s="50">
        <f>SUM(AQ9:BD9)</f>
        <v>582172</v>
      </c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>
        <v>108969</v>
      </c>
      <c r="BT9" s="51">
        <v>157691</v>
      </c>
      <c r="BU9" s="50">
        <f>SUM(BF9:BT9)</f>
        <v>266660</v>
      </c>
      <c r="BV9" s="51">
        <v>41267</v>
      </c>
      <c r="BW9" s="50">
        <f>SUM(BV9:BV9)</f>
        <v>41267</v>
      </c>
      <c r="BX9" s="51">
        <f>CO9*85%</f>
        <v>106930</v>
      </c>
      <c r="BY9" s="51"/>
      <c r="BZ9" s="49"/>
      <c r="CA9" s="51">
        <v>231690</v>
      </c>
      <c r="CB9" s="50">
        <f>SUM(BX9:CA9)</f>
        <v>338620</v>
      </c>
      <c r="CC9" s="51">
        <v>90296</v>
      </c>
      <c r="CD9" s="51">
        <v>59518</v>
      </c>
      <c r="CE9" s="51">
        <v>181975</v>
      </c>
      <c r="CF9" s="51">
        <v>200321</v>
      </c>
      <c r="CG9" s="51"/>
      <c r="CH9" s="51"/>
      <c r="CI9" s="50">
        <f>SUM(CC9:CH9)</f>
        <v>532110</v>
      </c>
      <c r="CJ9" s="49"/>
      <c r="CK9" s="50">
        <f t="shared" ref="CK9:CM32" si="2">SUM(CJ9)</f>
        <v>0</v>
      </c>
      <c r="CL9" s="49"/>
      <c r="CM9" s="50">
        <f t="shared" si="2"/>
        <v>0</v>
      </c>
      <c r="CO9" s="51">
        <v>125800</v>
      </c>
    </row>
    <row r="10" spans="1:132" s="4" customFormat="1" ht="24.95" customHeight="1" x14ac:dyDescent="0.25">
      <c r="A10" s="2">
        <v>3112</v>
      </c>
      <c r="B10" s="3" t="s">
        <v>133</v>
      </c>
      <c r="C10" s="49">
        <v>15600</v>
      </c>
      <c r="D10" s="49">
        <v>4669.1099999999997</v>
      </c>
      <c r="E10" s="57">
        <v>6000</v>
      </c>
      <c r="F10" s="49">
        <f>G10-C10</f>
        <v>-9900</v>
      </c>
      <c r="G10" s="50">
        <f t="shared" si="0"/>
        <v>5700</v>
      </c>
      <c r="H10" s="51"/>
      <c r="I10" s="51"/>
      <c r="J10" s="51"/>
      <c r="K10" s="51"/>
      <c r="L10" s="50">
        <f>SUM(H10:K10)</f>
        <v>0</v>
      </c>
      <c r="M10" s="51"/>
      <c r="N10" s="50">
        <f>SUM(M10)</f>
        <v>0</v>
      </c>
      <c r="O10" s="51">
        <v>5700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0">
        <f>SUM(O10:AA10)</f>
        <v>5700</v>
      </c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0">
        <f>SUM(AC10:AO10)</f>
        <v>0</v>
      </c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0">
        <f>SUM(AQ10:BD10)</f>
        <v>0</v>
      </c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0">
        <f>SUM(BF10:BT10)</f>
        <v>0</v>
      </c>
      <c r="BV10" s="51"/>
      <c r="BW10" s="50">
        <f>SUM(BV10:BV10)</f>
        <v>0</v>
      </c>
      <c r="BX10" s="51"/>
      <c r="BY10" s="51"/>
      <c r="BZ10" s="49"/>
      <c r="CA10" s="51"/>
      <c r="CB10" s="50">
        <f>SUM(BX10:CA10)</f>
        <v>0</v>
      </c>
      <c r="CC10" s="51"/>
      <c r="CD10" s="51"/>
      <c r="CE10" s="51"/>
      <c r="CF10" s="51"/>
      <c r="CG10" s="51"/>
      <c r="CH10" s="51"/>
      <c r="CI10" s="50">
        <f>SUM(CC10:CH10)</f>
        <v>0</v>
      </c>
      <c r="CJ10" s="49"/>
      <c r="CK10" s="50">
        <f>SUM(CJ10)</f>
        <v>0</v>
      </c>
      <c r="CL10" s="49"/>
      <c r="CM10" s="50">
        <f>SUM(CL10)</f>
        <v>0</v>
      </c>
      <c r="CO10" s="51"/>
    </row>
    <row r="11" spans="1:132" s="4" customFormat="1" ht="24.95" customHeight="1" x14ac:dyDescent="0.25">
      <c r="A11" s="2">
        <v>3113</v>
      </c>
      <c r="B11" s="3" t="s">
        <v>5</v>
      </c>
      <c r="C11" s="49">
        <v>227548</v>
      </c>
      <c r="D11" s="49">
        <v>187658.63</v>
      </c>
      <c r="E11" s="57">
        <v>230000</v>
      </c>
      <c r="F11" s="49">
        <f>G11-C11</f>
        <v>-21548</v>
      </c>
      <c r="G11" s="50">
        <f t="shared" si="0"/>
        <v>206000</v>
      </c>
      <c r="H11" s="51"/>
      <c r="I11" s="51"/>
      <c r="J11" s="51"/>
      <c r="K11" s="51"/>
      <c r="L11" s="50">
        <f>SUM(H11:K11)</f>
        <v>0</v>
      </c>
      <c r="M11" s="51"/>
      <c r="N11" s="50">
        <f>SUM(M11)</f>
        <v>0</v>
      </c>
      <c r="O11" s="51">
        <v>3000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0">
        <f>SUM(O11:AA11)</f>
        <v>3000</v>
      </c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0">
        <f>SUM(AC11:AO11)</f>
        <v>0</v>
      </c>
      <c r="AQ11" s="51">
        <v>37000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0">
        <f>SUM(AQ11:BD11)</f>
        <v>37000</v>
      </c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>
        <v>25000</v>
      </c>
      <c r="BT11" s="51"/>
      <c r="BU11" s="50">
        <f>SUM(BF11:BT11)</f>
        <v>25000</v>
      </c>
      <c r="BV11" s="51">
        <v>141000</v>
      </c>
      <c r="BW11" s="50">
        <f>SUM(BV11:BV11)</f>
        <v>141000</v>
      </c>
      <c r="BX11" s="51"/>
      <c r="BY11" s="51"/>
      <c r="BZ11" s="49"/>
      <c r="CA11" s="51"/>
      <c r="CB11" s="50">
        <f>SUM(BX11:CA11)</f>
        <v>0</v>
      </c>
      <c r="CC11" s="51"/>
      <c r="CD11" s="51"/>
      <c r="CE11" s="51"/>
      <c r="CF11" s="51"/>
      <c r="CG11" s="51"/>
      <c r="CH11" s="51"/>
      <c r="CI11" s="50">
        <f>SUM(CC11:CH11)</f>
        <v>0</v>
      </c>
      <c r="CJ11" s="49"/>
      <c r="CK11" s="50">
        <f>SUM(CJ11)</f>
        <v>0</v>
      </c>
      <c r="CL11" s="49"/>
      <c r="CM11" s="50">
        <f>SUM(CL11)</f>
        <v>0</v>
      </c>
      <c r="CO11" s="51"/>
    </row>
    <row r="12" spans="1:132" s="4" customFormat="1" ht="24.95" customHeight="1" x14ac:dyDescent="0.25">
      <c r="A12" s="2">
        <v>3114</v>
      </c>
      <c r="B12" s="3" t="s">
        <v>213</v>
      </c>
      <c r="C12" s="49">
        <v>0</v>
      </c>
      <c r="D12" s="49">
        <v>15967.11</v>
      </c>
      <c r="E12" s="57">
        <v>18000</v>
      </c>
      <c r="F12" s="49">
        <f>G12-C12</f>
        <v>18000</v>
      </c>
      <c r="G12" s="50">
        <f t="shared" si="0"/>
        <v>18000</v>
      </c>
      <c r="H12" s="51">
        <v>18000</v>
      </c>
      <c r="I12" s="51"/>
      <c r="J12" s="51"/>
      <c r="K12" s="51"/>
      <c r="L12" s="50">
        <f>SUM(H12:K12)</f>
        <v>18000</v>
      </c>
      <c r="M12" s="51"/>
      <c r="N12" s="50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0">
        <f>SUM(O12:AA12)</f>
        <v>0</v>
      </c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0">
        <f>SUM(AC12:AO12)</f>
        <v>0</v>
      </c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0">
        <f>SUM(AQ12:BD12)</f>
        <v>0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0">
        <f>SUM(BF12:BT12)</f>
        <v>0</v>
      </c>
      <c r="BV12" s="51"/>
      <c r="BW12" s="50">
        <f>SUM(BV12:BV12)</f>
        <v>0</v>
      </c>
      <c r="BX12" s="51"/>
      <c r="BY12" s="51"/>
      <c r="BZ12" s="49"/>
      <c r="CA12" s="51"/>
      <c r="CB12" s="50">
        <f>SUM(BX12:CA12)</f>
        <v>0</v>
      </c>
      <c r="CC12" s="51"/>
      <c r="CD12" s="51"/>
      <c r="CE12" s="51"/>
      <c r="CF12" s="51"/>
      <c r="CG12" s="51"/>
      <c r="CH12" s="51"/>
      <c r="CI12" s="50">
        <f>SUM(CC12:CH12)</f>
        <v>0</v>
      </c>
      <c r="CJ12" s="49"/>
      <c r="CK12" s="50">
        <f t="shared" si="2"/>
        <v>0</v>
      </c>
      <c r="CL12" s="49"/>
      <c r="CM12" s="50">
        <f t="shared" si="2"/>
        <v>0</v>
      </c>
      <c r="CO12" s="51"/>
    </row>
    <row r="13" spans="1:132" s="4" customFormat="1" ht="24.95" customHeight="1" x14ac:dyDescent="0.25">
      <c r="A13" s="5">
        <v>311</v>
      </c>
      <c r="B13" s="6" t="s">
        <v>6</v>
      </c>
      <c r="C13" s="50">
        <f>SUM(C9:C12)</f>
        <v>23956394.739999998</v>
      </c>
      <c r="D13" s="50">
        <f>SUM(D9:D12)</f>
        <v>23416125.159999996</v>
      </c>
      <c r="E13" s="57">
        <f>SUM(E9:E12)</f>
        <v>25954000</v>
      </c>
      <c r="F13" s="50">
        <f>SUM(F9:F12)</f>
        <v>2244458.2600000016</v>
      </c>
      <c r="G13" s="50">
        <f t="shared" si="0"/>
        <v>26200853</v>
      </c>
      <c r="H13" s="50">
        <f t="shared" ref="H13:BS13" si="3">SUM(H9:H12)</f>
        <v>22818000</v>
      </c>
      <c r="I13" s="50">
        <f t="shared" si="3"/>
        <v>0</v>
      </c>
      <c r="J13" s="50">
        <f t="shared" si="3"/>
        <v>110000</v>
      </c>
      <c r="K13" s="50">
        <f t="shared" si="3"/>
        <v>0</v>
      </c>
      <c r="L13" s="50">
        <f t="shared" si="3"/>
        <v>22928000</v>
      </c>
      <c r="M13" s="50">
        <f t="shared" si="3"/>
        <v>18870</v>
      </c>
      <c r="N13" s="50">
        <f t="shared" si="3"/>
        <v>18870</v>
      </c>
      <c r="O13" s="50">
        <f t="shared" si="3"/>
        <v>708700</v>
      </c>
      <c r="P13" s="50">
        <f t="shared" si="3"/>
        <v>0</v>
      </c>
      <c r="Q13" s="50">
        <f t="shared" si="3"/>
        <v>0</v>
      </c>
      <c r="R13" s="50">
        <f t="shared" si="3"/>
        <v>2500</v>
      </c>
      <c r="S13" s="50">
        <f t="shared" si="3"/>
        <v>1700</v>
      </c>
      <c r="T13" s="50">
        <f t="shared" si="3"/>
        <v>0</v>
      </c>
      <c r="U13" s="50">
        <f t="shared" si="3"/>
        <v>0</v>
      </c>
      <c r="V13" s="50">
        <f t="shared" si="3"/>
        <v>0</v>
      </c>
      <c r="W13" s="50">
        <f t="shared" si="3"/>
        <v>0</v>
      </c>
      <c r="X13" s="50">
        <f t="shared" si="3"/>
        <v>0</v>
      </c>
      <c r="Y13" s="50">
        <f t="shared" si="3"/>
        <v>0</v>
      </c>
      <c r="Z13" s="50">
        <f t="shared" si="3"/>
        <v>0</v>
      </c>
      <c r="AA13" s="50">
        <f t="shared" si="3"/>
        <v>0</v>
      </c>
      <c r="AB13" s="50">
        <f t="shared" si="3"/>
        <v>712900</v>
      </c>
      <c r="AC13" s="50">
        <f t="shared" si="3"/>
        <v>60000</v>
      </c>
      <c r="AD13" s="50">
        <f t="shared" si="3"/>
        <v>0</v>
      </c>
      <c r="AE13" s="50">
        <f t="shared" si="3"/>
        <v>0</v>
      </c>
      <c r="AF13" s="50">
        <f t="shared" si="3"/>
        <v>0</v>
      </c>
      <c r="AG13" s="50">
        <f t="shared" si="3"/>
        <v>150215</v>
      </c>
      <c r="AH13" s="50">
        <f t="shared" si="3"/>
        <v>0</v>
      </c>
      <c r="AI13" s="50">
        <f t="shared" si="3"/>
        <v>0</v>
      </c>
      <c r="AJ13" s="50">
        <f t="shared" si="3"/>
        <v>0</v>
      </c>
      <c r="AK13" s="50">
        <f t="shared" si="3"/>
        <v>128000</v>
      </c>
      <c r="AL13" s="50">
        <f t="shared" si="3"/>
        <v>100000</v>
      </c>
      <c r="AM13" s="50">
        <f t="shared" si="3"/>
        <v>22560</v>
      </c>
      <c r="AN13" s="50">
        <f t="shared" si="3"/>
        <v>93087</v>
      </c>
      <c r="AO13" s="50">
        <f t="shared" si="3"/>
        <v>23392</v>
      </c>
      <c r="AP13" s="50">
        <f t="shared" si="3"/>
        <v>577254</v>
      </c>
      <c r="AQ13" s="50">
        <f t="shared" si="3"/>
        <v>248961</v>
      </c>
      <c r="AR13" s="50">
        <f t="shared" si="3"/>
        <v>103565</v>
      </c>
      <c r="AS13" s="50">
        <f t="shared" si="3"/>
        <v>0</v>
      </c>
      <c r="AT13" s="50">
        <f t="shared" si="3"/>
        <v>0</v>
      </c>
      <c r="AU13" s="50">
        <f t="shared" si="3"/>
        <v>0</v>
      </c>
      <c r="AV13" s="50">
        <f t="shared" si="3"/>
        <v>35530</v>
      </c>
      <c r="AW13" s="50">
        <f t="shared" si="3"/>
        <v>0</v>
      </c>
      <c r="AX13" s="50">
        <f t="shared" si="3"/>
        <v>0</v>
      </c>
      <c r="AY13" s="50">
        <f t="shared" si="3"/>
        <v>0</v>
      </c>
      <c r="AZ13" s="50">
        <f t="shared" si="3"/>
        <v>25536</v>
      </c>
      <c r="BA13" s="50">
        <f t="shared" si="3"/>
        <v>0</v>
      </c>
      <c r="BB13" s="50">
        <f t="shared" si="3"/>
        <v>0</v>
      </c>
      <c r="BC13" s="50">
        <f t="shared" si="3"/>
        <v>0</v>
      </c>
      <c r="BD13" s="50">
        <f t="shared" si="3"/>
        <v>205580</v>
      </c>
      <c r="BE13" s="50">
        <f t="shared" si="3"/>
        <v>619172</v>
      </c>
      <c r="BF13" s="50">
        <f t="shared" si="3"/>
        <v>0</v>
      </c>
      <c r="BG13" s="50">
        <f t="shared" si="3"/>
        <v>0</v>
      </c>
      <c r="BH13" s="50">
        <f t="shared" si="3"/>
        <v>0</v>
      </c>
      <c r="BI13" s="50">
        <f t="shared" si="3"/>
        <v>0</v>
      </c>
      <c r="BJ13" s="50">
        <f t="shared" si="3"/>
        <v>0</v>
      </c>
      <c r="BK13" s="50">
        <f t="shared" si="3"/>
        <v>0</v>
      </c>
      <c r="BL13" s="50">
        <f t="shared" si="3"/>
        <v>0</v>
      </c>
      <c r="BM13" s="50">
        <f t="shared" si="3"/>
        <v>0</v>
      </c>
      <c r="BN13" s="50">
        <f t="shared" si="3"/>
        <v>0</v>
      </c>
      <c r="BO13" s="50">
        <f t="shared" si="3"/>
        <v>0</v>
      </c>
      <c r="BP13" s="50">
        <f t="shared" si="3"/>
        <v>0</v>
      </c>
      <c r="BQ13" s="50">
        <f t="shared" si="3"/>
        <v>0</v>
      </c>
      <c r="BR13" s="50">
        <f t="shared" si="3"/>
        <v>0</v>
      </c>
      <c r="BS13" s="50">
        <f t="shared" si="3"/>
        <v>133969</v>
      </c>
      <c r="BT13" s="50">
        <f t="shared" ref="BT13:CM13" si="4">SUM(BT9:BT12)</f>
        <v>157691</v>
      </c>
      <c r="BU13" s="50">
        <f t="shared" si="4"/>
        <v>291660</v>
      </c>
      <c r="BV13" s="50">
        <f t="shared" si="4"/>
        <v>182267</v>
      </c>
      <c r="BW13" s="50">
        <f t="shared" si="4"/>
        <v>182267</v>
      </c>
      <c r="BX13" s="50">
        <f t="shared" si="4"/>
        <v>106930</v>
      </c>
      <c r="BY13" s="50">
        <f t="shared" si="4"/>
        <v>0</v>
      </c>
      <c r="BZ13" s="50">
        <f t="shared" si="4"/>
        <v>0</v>
      </c>
      <c r="CA13" s="50">
        <f t="shared" si="4"/>
        <v>231690</v>
      </c>
      <c r="CB13" s="50">
        <f t="shared" si="4"/>
        <v>338620</v>
      </c>
      <c r="CC13" s="50">
        <f t="shared" si="4"/>
        <v>90296</v>
      </c>
      <c r="CD13" s="50">
        <f t="shared" si="4"/>
        <v>59518</v>
      </c>
      <c r="CE13" s="50">
        <f t="shared" si="4"/>
        <v>181975</v>
      </c>
      <c r="CF13" s="50">
        <f t="shared" si="4"/>
        <v>200321</v>
      </c>
      <c r="CG13" s="50">
        <f t="shared" si="4"/>
        <v>0</v>
      </c>
      <c r="CH13" s="50">
        <f t="shared" si="4"/>
        <v>0</v>
      </c>
      <c r="CI13" s="50">
        <f t="shared" si="4"/>
        <v>532110</v>
      </c>
      <c r="CJ13" s="50">
        <f t="shared" si="4"/>
        <v>0</v>
      </c>
      <c r="CK13" s="50">
        <f t="shared" si="4"/>
        <v>0</v>
      </c>
      <c r="CL13" s="50">
        <f t="shared" si="4"/>
        <v>0</v>
      </c>
      <c r="CM13" s="50">
        <f t="shared" si="4"/>
        <v>0</v>
      </c>
      <c r="CO13" s="50">
        <f t="shared" ref="CO13" si="5">SUM(CO9:CO12)</f>
        <v>125800</v>
      </c>
    </row>
    <row r="14" spans="1:132" s="4" customFormat="1" ht="24.95" customHeight="1" x14ac:dyDescent="0.25">
      <c r="A14" s="2">
        <v>3121</v>
      </c>
      <c r="B14" s="3" t="s">
        <v>1</v>
      </c>
      <c r="C14" s="49">
        <v>927421</v>
      </c>
      <c r="D14" s="49">
        <v>485653.28</v>
      </c>
      <c r="E14" s="57">
        <v>900000</v>
      </c>
      <c r="F14" s="49">
        <f>G14-C14</f>
        <v>36252</v>
      </c>
      <c r="G14" s="50">
        <f t="shared" si="0"/>
        <v>963673</v>
      </c>
      <c r="H14" s="51">
        <v>680000</v>
      </c>
      <c r="I14" s="51"/>
      <c r="J14" s="51"/>
      <c r="K14" s="51"/>
      <c r="L14" s="50">
        <f>SUM(H14:K14)</f>
        <v>680000</v>
      </c>
      <c r="M14" s="51"/>
      <c r="N14" s="50">
        <f t="shared" si="1"/>
        <v>0</v>
      </c>
      <c r="O14" s="51">
        <v>200000</v>
      </c>
      <c r="P14" s="51"/>
      <c r="Q14" s="51"/>
      <c r="R14" s="51">
        <v>19000</v>
      </c>
      <c r="S14" s="51"/>
      <c r="T14" s="51">
        <v>3500</v>
      </c>
      <c r="U14" s="51"/>
      <c r="V14" s="51"/>
      <c r="W14" s="51"/>
      <c r="X14" s="51"/>
      <c r="Y14" s="51"/>
      <c r="Z14" s="51"/>
      <c r="AA14" s="51"/>
      <c r="AB14" s="50">
        <f t="shared" ref="AB14:AB40" si="6">SUM(O14:AA14)</f>
        <v>222500</v>
      </c>
      <c r="AC14" s="51"/>
      <c r="AD14" s="51"/>
      <c r="AE14" s="51"/>
      <c r="AF14" s="51"/>
      <c r="AG14" s="51">
        <v>3500</v>
      </c>
      <c r="AH14" s="51"/>
      <c r="AI14" s="51"/>
      <c r="AJ14" s="51"/>
      <c r="AK14" s="51">
        <v>3500</v>
      </c>
      <c r="AL14" s="51">
        <v>3500</v>
      </c>
      <c r="AM14" s="51">
        <v>2000</v>
      </c>
      <c r="AN14" s="51">
        <v>1500</v>
      </c>
      <c r="AO14" s="51">
        <v>1500</v>
      </c>
      <c r="AP14" s="50">
        <f>SUM(AC14:AO14)</f>
        <v>15500</v>
      </c>
      <c r="AQ14" s="51">
        <v>15960</v>
      </c>
      <c r="AR14" s="51">
        <v>2346</v>
      </c>
      <c r="AS14" s="51"/>
      <c r="AT14" s="51"/>
      <c r="AU14" s="51"/>
      <c r="AV14" s="51">
        <v>867</v>
      </c>
      <c r="AW14" s="51"/>
      <c r="AX14" s="51"/>
      <c r="AY14" s="51"/>
      <c r="AZ14" s="51"/>
      <c r="BA14" s="51"/>
      <c r="BB14" s="51"/>
      <c r="BC14" s="51"/>
      <c r="BD14" s="51">
        <v>4000</v>
      </c>
      <c r="BE14" s="50">
        <f>SUM(AQ14:BD14)</f>
        <v>23173</v>
      </c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>
        <v>1500</v>
      </c>
      <c r="BT14" s="51">
        <v>1500</v>
      </c>
      <c r="BU14" s="50">
        <f>SUM(BF14:BT14)</f>
        <v>3000</v>
      </c>
      <c r="BV14" s="51">
        <v>1500</v>
      </c>
      <c r="BW14" s="50">
        <f>SUM(BV14:BV14)</f>
        <v>1500</v>
      </c>
      <c r="BX14" s="51"/>
      <c r="BY14" s="51"/>
      <c r="BZ14" s="49"/>
      <c r="CA14" s="51">
        <v>3000</v>
      </c>
      <c r="CB14" s="50">
        <f>SUM(BX14:CA14)</f>
        <v>3000</v>
      </c>
      <c r="CC14" s="51">
        <v>1500</v>
      </c>
      <c r="CD14" s="51">
        <v>2250</v>
      </c>
      <c r="CE14" s="51">
        <v>9000</v>
      </c>
      <c r="CF14" s="51">
        <v>2250</v>
      </c>
      <c r="CG14" s="51"/>
      <c r="CH14" s="51"/>
      <c r="CI14" s="50">
        <f t="shared" ref="CI14:CI45" si="7">SUM(CC14:CH14)</f>
        <v>15000</v>
      </c>
      <c r="CJ14" s="49"/>
      <c r="CK14" s="50">
        <f t="shared" si="2"/>
        <v>0</v>
      </c>
      <c r="CL14" s="49"/>
      <c r="CM14" s="50">
        <f t="shared" si="2"/>
        <v>0</v>
      </c>
      <c r="CO14" s="51"/>
    </row>
    <row r="15" spans="1:132" s="7" customFormat="1" ht="24.95" customHeight="1" x14ac:dyDescent="0.25">
      <c r="A15" s="5">
        <v>312</v>
      </c>
      <c r="B15" s="6" t="s">
        <v>1</v>
      </c>
      <c r="C15" s="50">
        <f t="shared" ref="C15:E15" si="8">SUM(C14)</f>
        <v>927421</v>
      </c>
      <c r="D15" s="50">
        <f t="shared" si="8"/>
        <v>485653.28</v>
      </c>
      <c r="E15" s="57">
        <f t="shared" si="8"/>
        <v>900000</v>
      </c>
      <c r="F15" s="50">
        <f>SUM(F14)</f>
        <v>36252</v>
      </c>
      <c r="G15" s="50">
        <f t="shared" si="0"/>
        <v>963673</v>
      </c>
      <c r="H15" s="50">
        <f t="shared" ref="H15:BS15" si="9">SUM(H14)</f>
        <v>680000</v>
      </c>
      <c r="I15" s="50">
        <f t="shared" si="9"/>
        <v>0</v>
      </c>
      <c r="J15" s="50">
        <f t="shared" si="9"/>
        <v>0</v>
      </c>
      <c r="K15" s="50">
        <f t="shared" si="9"/>
        <v>0</v>
      </c>
      <c r="L15" s="50">
        <f t="shared" si="9"/>
        <v>680000</v>
      </c>
      <c r="M15" s="50">
        <f t="shared" si="9"/>
        <v>0</v>
      </c>
      <c r="N15" s="50">
        <f t="shared" si="9"/>
        <v>0</v>
      </c>
      <c r="O15" s="50">
        <f t="shared" si="9"/>
        <v>200000</v>
      </c>
      <c r="P15" s="50">
        <f t="shared" si="9"/>
        <v>0</v>
      </c>
      <c r="Q15" s="50">
        <f t="shared" si="9"/>
        <v>0</v>
      </c>
      <c r="R15" s="50">
        <f t="shared" si="9"/>
        <v>19000</v>
      </c>
      <c r="S15" s="50">
        <f t="shared" si="9"/>
        <v>0</v>
      </c>
      <c r="T15" s="50">
        <f t="shared" si="9"/>
        <v>3500</v>
      </c>
      <c r="U15" s="50">
        <f t="shared" si="9"/>
        <v>0</v>
      </c>
      <c r="V15" s="50">
        <f t="shared" si="9"/>
        <v>0</v>
      </c>
      <c r="W15" s="50">
        <f t="shared" si="9"/>
        <v>0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222500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3500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3500</v>
      </c>
      <c r="AL15" s="50">
        <f t="shared" si="9"/>
        <v>3500</v>
      </c>
      <c r="AM15" s="50">
        <f t="shared" si="9"/>
        <v>2000</v>
      </c>
      <c r="AN15" s="50">
        <f t="shared" si="9"/>
        <v>1500</v>
      </c>
      <c r="AO15" s="50">
        <f t="shared" si="9"/>
        <v>1500</v>
      </c>
      <c r="AP15" s="50">
        <f t="shared" si="9"/>
        <v>15500</v>
      </c>
      <c r="AQ15" s="50">
        <f t="shared" si="9"/>
        <v>15960</v>
      </c>
      <c r="AR15" s="50">
        <f t="shared" si="9"/>
        <v>2346</v>
      </c>
      <c r="AS15" s="50">
        <f t="shared" si="9"/>
        <v>0</v>
      </c>
      <c r="AT15" s="50">
        <f t="shared" si="9"/>
        <v>0</v>
      </c>
      <c r="AU15" s="50">
        <f t="shared" si="9"/>
        <v>0</v>
      </c>
      <c r="AV15" s="50">
        <f t="shared" si="9"/>
        <v>867</v>
      </c>
      <c r="AW15" s="50">
        <f t="shared" si="9"/>
        <v>0</v>
      </c>
      <c r="AX15" s="50">
        <f t="shared" si="9"/>
        <v>0</v>
      </c>
      <c r="AY15" s="50">
        <f t="shared" si="9"/>
        <v>0</v>
      </c>
      <c r="AZ15" s="50">
        <f t="shared" si="9"/>
        <v>0</v>
      </c>
      <c r="BA15" s="50">
        <f t="shared" si="9"/>
        <v>0</v>
      </c>
      <c r="BB15" s="50">
        <f t="shared" si="9"/>
        <v>0</v>
      </c>
      <c r="BC15" s="50">
        <f t="shared" si="9"/>
        <v>0</v>
      </c>
      <c r="BD15" s="50">
        <f t="shared" si="9"/>
        <v>4000</v>
      </c>
      <c r="BE15" s="50">
        <f t="shared" si="9"/>
        <v>23173</v>
      </c>
      <c r="BF15" s="50">
        <f t="shared" si="9"/>
        <v>0</v>
      </c>
      <c r="BG15" s="50">
        <f t="shared" si="9"/>
        <v>0</v>
      </c>
      <c r="BH15" s="50">
        <f t="shared" si="9"/>
        <v>0</v>
      </c>
      <c r="BI15" s="50">
        <f t="shared" si="9"/>
        <v>0</v>
      </c>
      <c r="BJ15" s="50">
        <f t="shared" si="9"/>
        <v>0</v>
      </c>
      <c r="BK15" s="50">
        <f t="shared" si="9"/>
        <v>0</v>
      </c>
      <c r="BL15" s="50">
        <f t="shared" si="9"/>
        <v>0</v>
      </c>
      <c r="BM15" s="50">
        <f t="shared" si="9"/>
        <v>0</v>
      </c>
      <c r="BN15" s="50">
        <f t="shared" si="9"/>
        <v>0</v>
      </c>
      <c r="BO15" s="50">
        <f t="shared" si="9"/>
        <v>0</v>
      </c>
      <c r="BP15" s="50">
        <f t="shared" si="9"/>
        <v>0</v>
      </c>
      <c r="BQ15" s="50">
        <f t="shared" si="9"/>
        <v>0</v>
      </c>
      <c r="BR15" s="50">
        <f t="shared" si="9"/>
        <v>0</v>
      </c>
      <c r="BS15" s="50">
        <f t="shared" si="9"/>
        <v>1500</v>
      </c>
      <c r="BT15" s="50">
        <f t="shared" ref="BT15:CM15" si="10">SUM(BT14)</f>
        <v>1500</v>
      </c>
      <c r="BU15" s="50">
        <f t="shared" si="10"/>
        <v>3000</v>
      </c>
      <c r="BV15" s="50">
        <f t="shared" si="10"/>
        <v>1500</v>
      </c>
      <c r="BW15" s="50">
        <f t="shared" si="10"/>
        <v>1500</v>
      </c>
      <c r="BX15" s="50">
        <f t="shared" si="10"/>
        <v>0</v>
      </c>
      <c r="BY15" s="50">
        <f t="shared" si="10"/>
        <v>0</v>
      </c>
      <c r="BZ15" s="50">
        <f t="shared" si="10"/>
        <v>0</v>
      </c>
      <c r="CA15" s="50">
        <f t="shared" si="10"/>
        <v>3000</v>
      </c>
      <c r="CB15" s="50">
        <f t="shared" si="10"/>
        <v>3000</v>
      </c>
      <c r="CC15" s="50">
        <f t="shared" si="10"/>
        <v>1500</v>
      </c>
      <c r="CD15" s="50">
        <f t="shared" si="10"/>
        <v>2250</v>
      </c>
      <c r="CE15" s="50">
        <f t="shared" si="10"/>
        <v>9000</v>
      </c>
      <c r="CF15" s="50">
        <f t="shared" si="10"/>
        <v>2250</v>
      </c>
      <c r="CG15" s="50">
        <f t="shared" si="10"/>
        <v>0</v>
      </c>
      <c r="CH15" s="50">
        <f t="shared" si="10"/>
        <v>0</v>
      </c>
      <c r="CI15" s="50">
        <f t="shared" si="10"/>
        <v>15000</v>
      </c>
      <c r="CJ15" s="50">
        <f t="shared" si="10"/>
        <v>0</v>
      </c>
      <c r="CK15" s="50">
        <f t="shared" si="10"/>
        <v>0</v>
      </c>
      <c r="CL15" s="50">
        <f t="shared" si="10"/>
        <v>0</v>
      </c>
      <c r="CM15" s="50">
        <f t="shared" si="10"/>
        <v>0</v>
      </c>
      <c r="CN15" s="4"/>
      <c r="CO15" s="50">
        <f t="shared" ref="CO15" si="11">SUM(CO14)</f>
        <v>0</v>
      </c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</row>
    <row r="16" spans="1:132" s="4" customFormat="1" ht="24.95" customHeight="1" x14ac:dyDescent="0.25">
      <c r="A16" s="2">
        <v>3132</v>
      </c>
      <c r="B16" s="3" t="s">
        <v>69</v>
      </c>
      <c r="C16" s="49">
        <v>3955179.5370999998</v>
      </c>
      <c r="D16" s="49">
        <v>3870888.07</v>
      </c>
      <c r="E16" s="57">
        <f>E13*16.5%</f>
        <v>4282410</v>
      </c>
      <c r="F16" s="49">
        <f>G16-C16</f>
        <v>368320.01289999997</v>
      </c>
      <c r="G16" s="50">
        <f t="shared" si="0"/>
        <v>4323499.55</v>
      </c>
      <c r="H16" s="51">
        <f>H13*16.5%</f>
        <v>3764970</v>
      </c>
      <c r="I16" s="51"/>
      <c r="J16" s="51">
        <f>J9*15.5%</f>
        <v>17050</v>
      </c>
      <c r="K16" s="51"/>
      <c r="L16" s="50">
        <f t="shared" ref="L16:L40" si="12">SUM(H16:K16)</f>
        <v>3782020</v>
      </c>
      <c r="M16" s="51">
        <f>CO16*15%</f>
        <v>3113.5499999999997</v>
      </c>
      <c r="N16" s="50">
        <f t="shared" si="1"/>
        <v>3113.5499999999997</v>
      </c>
      <c r="O16" s="51">
        <v>116936</v>
      </c>
      <c r="P16" s="51"/>
      <c r="Q16" s="51"/>
      <c r="R16" s="51">
        <v>412</v>
      </c>
      <c r="S16" s="51">
        <v>280</v>
      </c>
      <c r="T16" s="51"/>
      <c r="U16" s="51"/>
      <c r="V16" s="51"/>
      <c r="W16" s="51"/>
      <c r="X16" s="51"/>
      <c r="Y16" s="51"/>
      <c r="Z16" s="51"/>
      <c r="AA16" s="51"/>
      <c r="AB16" s="50">
        <f t="shared" si="6"/>
        <v>117628</v>
      </c>
      <c r="AC16" s="51">
        <f>AC9*16.5%</f>
        <v>9900</v>
      </c>
      <c r="AD16" s="51"/>
      <c r="AE16" s="51"/>
      <c r="AF16" s="51"/>
      <c r="AG16" s="51">
        <v>24785</v>
      </c>
      <c r="AH16" s="51"/>
      <c r="AI16" s="51"/>
      <c r="AJ16" s="51"/>
      <c r="AK16" s="51">
        <v>21613</v>
      </c>
      <c r="AL16" s="51">
        <f>AL9*16.5%</f>
        <v>16500</v>
      </c>
      <c r="AM16" s="51">
        <v>3723</v>
      </c>
      <c r="AN16" s="51">
        <v>15360</v>
      </c>
      <c r="AO16" s="51">
        <v>3860</v>
      </c>
      <c r="AP16" s="50">
        <f t="shared" ref="AP16:AP40" si="13">SUM(AC16:AO16)</f>
        <v>95741</v>
      </c>
      <c r="AQ16" s="51">
        <v>41079</v>
      </c>
      <c r="AR16" s="51">
        <v>17088</v>
      </c>
      <c r="AS16" s="51"/>
      <c r="AT16" s="51"/>
      <c r="AU16" s="51"/>
      <c r="AV16" s="51">
        <v>6077</v>
      </c>
      <c r="AW16" s="51"/>
      <c r="AX16" s="51"/>
      <c r="AY16" s="51">
        <f>AY9*16.5%</f>
        <v>0</v>
      </c>
      <c r="AZ16" s="51">
        <v>4214</v>
      </c>
      <c r="BA16" s="51">
        <f>BA9*16.5%</f>
        <v>0</v>
      </c>
      <c r="BB16" s="51">
        <f>BB9*16.5%</f>
        <v>0</v>
      </c>
      <c r="BC16" s="51"/>
      <c r="BD16" s="51">
        <v>35165</v>
      </c>
      <c r="BE16" s="50">
        <f t="shared" ref="BE16:BE40" si="14">SUM(AQ16:BD16)</f>
        <v>103623</v>
      </c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>
        <v>22105</v>
      </c>
      <c r="BT16" s="51">
        <v>26019</v>
      </c>
      <c r="BU16" s="50">
        <f t="shared" ref="BU16:BU23" si="15">SUM(BF16:BT16)</f>
        <v>48124</v>
      </c>
      <c r="BV16" s="51">
        <v>30075</v>
      </c>
      <c r="BW16" s="50">
        <f t="shared" ref="BW16:BW40" si="16">SUM(BV16:BV16)</f>
        <v>30075</v>
      </c>
      <c r="BX16" s="51">
        <v>17644</v>
      </c>
      <c r="BY16" s="51"/>
      <c r="BZ16" s="49"/>
      <c r="CA16" s="51">
        <v>37733</v>
      </c>
      <c r="CB16" s="50">
        <f t="shared" ref="CB16:CB40" si="17">SUM(BX16:CA16)</f>
        <v>55377</v>
      </c>
      <c r="CC16" s="51">
        <v>14899</v>
      </c>
      <c r="CD16" s="51">
        <v>9820</v>
      </c>
      <c r="CE16" s="51">
        <v>30026</v>
      </c>
      <c r="CF16" s="51">
        <v>33053</v>
      </c>
      <c r="CG16" s="51"/>
      <c r="CH16" s="51"/>
      <c r="CI16" s="50">
        <f t="shared" si="7"/>
        <v>87798</v>
      </c>
      <c r="CJ16" s="49"/>
      <c r="CK16" s="50">
        <f t="shared" si="2"/>
        <v>0</v>
      </c>
      <c r="CL16" s="49"/>
      <c r="CM16" s="50">
        <f t="shared" si="2"/>
        <v>0</v>
      </c>
      <c r="CO16" s="51">
        <f>CO9*16.5%</f>
        <v>20757</v>
      </c>
    </row>
    <row r="17" spans="1:132" s="4" customFormat="1" ht="24.95" customHeight="1" x14ac:dyDescent="0.25">
      <c r="A17" s="2">
        <v>3133</v>
      </c>
      <c r="B17" s="3" t="s">
        <v>2</v>
      </c>
      <c r="C17" s="49">
        <v>0</v>
      </c>
      <c r="D17" s="49">
        <v>532.53</v>
      </c>
      <c r="E17" s="57">
        <v>800</v>
      </c>
      <c r="F17" s="49">
        <f>G17-C17</f>
        <v>1870.0000000000002</v>
      </c>
      <c r="G17" s="50">
        <f t="shared" si="0"/>
        <v>1870.0000000000002</v>
      </c>
      <c r="H17" s="51"/>
      <c r="I17" s="51"/>
      <c r="J17" s="51">
        <f>J9*1.7%</f>
        <v>1870.0000000000002</v>
      </c>
      <c r="K17" s="51"/>
      <c r="L17" s="50">
        <f t="shared" si="12"/>
        <v>1870.0000000000002</v>
      </c>
      <c r="M17" s="51"/>
      <c r="N17" s="50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0">
        <f t="shared" si="6"/>
        <v>0</v>
      </c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0">
        <f t="shared" si="13"/>
        <v>0</v>
      </c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0">
        <f t="shared" si="14"/>
        <v>0</v>
      </c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0">
        <f t="shared" si="15"/>
        <v>0</v>
      </c>
      <c r="BV17" s="51"/>
      <c r="BW17" s="50">
        <f t="shared" si="16"/>
        <v>0</v>
      </c>
      <c r="BX17" s="51"/>
      <c r="BY17" s="51"/>
      <c r="BZ17" s="49"/>
      <c r="CA17" s="51"/>
      <c r="CB17" s="50">
        <f t="shared" si="17"/>
        <v>0</v>
      </c>
      <c r="CC17" s="51"/>
      <c r="CD17" s="51"/>
      <c r="CE17" s="51"/>
      <c r="CF17" s="51"/>
      <c r="CG17" s="51"/>
      <c r="CH17" s="51"/>
      <c r="CI17" s="50">
        <f t="shared" si="7"/>
        <v>0</v>
      </c>
      <c r="CJ17" s="49"/>
      <c r="CK17" s="50">
        <f t="shared" si="2"/>
        <v>0</v>
      </c>
      <c r="CL17" s="49"/>
      <c r="CM17" s="50">
        <f t="shared" si="2"/>
        <v>0</v>
      </c>
      <c r="CO17" s="51"/>
    </row>
    <row r="18" spans="1:132" s="7" customFormat="1" ht="24.95" customHeight="1" x14ac:dyDescent="0.25">
      <c r="A18" s="5">
        <v>313</v>
      </c>
      <c r="B18" s="6" t="s">
        <v>113</v>
      </c>
      <c r="C18" s="50">
        <f t="shared" ref="C18:E18" si="18">SUM(C16,C17)</f>
        <v>3955179.5370999998</v>
      </c>
      <c r="D18" s="50">
        <f t="shared" si="18"/>
        <v>3871420.5999999996</v>
      </c>
      <c r="E18" s="57">
        <f t="shared" si="18"/>
        <v>4283210</v>
      </c>
      <c r="F18" s="50">
        <f>SUM(F16,F17)</f>
        <v>370190.01289999997</v>
      </c>
      <c r="G18" s="50">
        <f t="shared" si="0"/>
        <v>4325369.55</v>
      </c>
      <c r="H18" s="50">
        <f t="shared" ref="H18:BS18" si="19">SUM(H16,H17)</f>
        <v>3764970</v>
      </c>
      <c r="I18" s="50">
        <f t="shared" si="19"/>
        <v>0</v>
      </c>
      <c r="J18" s="50">
        <f t="shared" si="19"/>
        <v>18920</v>
      </c>
      <c r="K18" s="50">
        <f t="shared" si="19"/>
        <v>0</v>
      </c>
      <c r="L18" s="50">
        <f t="shared" si="19"/>
        <v>3783890</v>
      </c>
      <c r="M18" s="50">
        <f t="shared" si="19"/>
        <v>3113.5499999999997</v>
      </c>
      <c r="N18" s="50">
        <f t="shared" si="19"/>
        <v>3113.5499999999997</v>
      </c>
      <c r="O18" s="50">
        <f t="shared" si="19"/>
        <v>116936</v>
      </c>
      <c r="P18" s="50">
        <f t="shared" si="19"/>
        <v>0</v>
      </c>
      <c r="Q18" s="50">
        <f t="shared" si="19"/>
        <v>0</v>
      </c>
      <c r="R18" s="50">
        <f t="shared" si="19"/>
        <v>412</v>
      </c>
      <c r="S18" s="50">
        <f t="shared" si="19"/>
        <v>280</v>
      </c>
      <c r="T18" s="50">
        <f t="shared" si="19"/>
        <v>0</v>
      </c>
      <c r="U18" s="50">
        <f t="shared" si="19"/>
        <v>0</v>
      </c>
      <c r="V18" s="50">
        <f t="shared" si="19"/>
        <v>0</v>
      </c>
      <c r="W18" s="50">
        <f t="shared" si="19"/>
        <v>0</v>
      </c>
      <c r="X18" s="50">
        <f t="shared" si="19"/>
        <v>0</v>
      </c>
      <c r="Y18" s="50">
        <f t="shared" si="19"/>
        <v>0</v>
      </c>
      <c r="Z18" s="50">
        <f t="shared" si="19"/>
        <v>0</v>
      </c>
      <c r="AA18" s="50">
        <f t="shared" si="19"/>
        <v>0</v>
      </c>
      <c r="AB18" s="50">
        <f t="shared" si="19"/>
        <v>117628</v>
      </c>
      <c r="AC18" s="50">
        <f t="shared" si="19"/>
        <v>9900</v>
      </c>
      <c r="AD18" s="50">
        <f t="shared" si="19"/>
        <v>0</v>
      </c>
      <c r="AE18" s="50">
        <f t="shared" si="19"/>
        <v>0</v>
      </c>
      <c r="AF18" s="50">
        <f t="shared" si="19"/>
        <v>0</v>
      </c>
      <c r="AG18" s="50">
        <f t="shared" si="19"/>
        <v>24785</v>
      </c>
      <c r="AH18" s="50">
        <f t="shared" si="19"/>
        <v>0</v>
      </c>
      <c r="AI18" s="50">
        <f t="shared" si="19"/>
        <v>0</v>
      </c>
      <c r="AJ18" s="50">
        <f t="shared" si="19"/>
        <v>0</v>
      </c>
      <c r="AK18" s="50">
        <f t="shared" si="19"/>
        <v>21613</v>
      </c>
      <c r="AL18" s="50">
        <f t="shared" si="19"/>
        <v>16500</v>
      </c>
      <c r="AM18" s="50">
        <f t="shared" si="19"/>
        <v>3723</v>
      </c>
      <c r="AN18" s="50">
        <f t="shared" si="19"/>
        <v>15360</v>
      </c>
      <c r="AO18" s="50">
        <f t="shared" si="19"/>
        <v>3860</v>
      </c>
      <c r="AP18" s="50">
        <f t="shared" si="19"/>
        <v>95741</v>
      </c>
      <c r="AQ18" s="50">
        <f t="shared" si="19"/>
        <v>41079</v>
      </c>
      <c r="AR18" s="50">
        <f t="shared" si="19"/>
        <v>17088</v>
      </c>
      <c r="AS18" s="50">
        <f t="shared" si="19"/>
        <v>0</v>
      </c>
      <c r="AT18" s="50">
        <f t="shared" si="19"/>
        <v>0</v>
      </c>
      <c r="AU18" s="50">
        <f t="shared" si="19"/>
        <v>0</v>
      </c>
      <c r="AV18" s="50">
        <f t="shared" si="19"/>
        <v>6077</v>
      </c>
      <c r="AW18" s="50">
        <f t="shared" si="19"/>
        <v>0</v>
      </c>
      <c r="AX18" s="50">
        <f t="shared" si="19"/>
        <v>0</v>
      </c>
      <c r="AY18" s="50">
        <f t="shared" si="19"/>
        <v>0</v>
      </c>
      <c r="AZ18" s="50">
        <f t="shared" si="19"/>
        <v>4214</v>
      </c>
      <c r="BA18" s="50">
        <f t="shared" si="19"/>
        <v>0</v>
      </c>
      <c r="BB18" s="50">
        <f t="shared" si="19"/>
        <v>0</v>
      </c>
      <c r="BC18" s="50">
        <f t="shared" si="19"/>
        <v>0</v>
      </c>
      <c r="BD18" s="50">
        <f t="shared" si="19"/>
        <v>35165</v>
      </c>
      <c r="BE18" s="50">
        <f t="shared" si="19"/>
        <v>103623</v>
      </c>
      <c r="BF18" s="50">
        <f t="shared" si="19"/>
        <v>0</v>
      </c>
      <c r="BG18" s="50">
        <f t="shared" si="19"/>
        <v>0</v>
      </c>
      <c r="BH18" s="50">
        <f t="shared" si="19"/>
        <v>0</v>
      </c>
      <c r="BI18" s="50">
        <f t="shared" si="19"/>
        <v>0</v>
      </c>
      <c r="BJ18" s="50">
        <f t="shared" si="19"/>
        <v>0</v>
      </c>
      <c r="BK18" s="50">
        <f t="shared" si="19"/>
        <v>0</v>
      </c>
      <c r="BL18" s="50">
        <f t="shared" si="19"/>
        <v>0</v>
      </c>
      <c r="BM18" s="50">
        <f t="shared" si="19"/>
        <v>0</v>
      </c>
      <c r="BN18" s="50">
        <f t="shared" si="19"/>
        <v>0</v>
      </c>
      <c r="BO18" s="50">
        <f t="shared" si="19"/>
        <v>0</v>
      </c>
      <c r="BP18" s="50">
        <f t="shared" si="19"/>
        <v>0</v>
      </c>
      <c r="BQ18" s="50">
        <f t="shared" si="19"/>
        <v>0</v>
      </c>
      <c r="BR18" s="50">
        <f t="shared" si="19"/>
        <v>0</v>
      </c>
      <c r="BS18" s="50">
        <f t="shared" si="19"/>
        <v>22105</v>
      </c>
      <c r="BT18" s="50">
        <f t="shared" ref="BT18:CM18" si="20">SUM(BT16,BT17)</f>
        <v>26019</v>
      </c>
      <c r="BU18" s="50">
        <f t="shared" si="20"/>
        <v>48124</v>
      </c>
      <c r="BV18" s="50">
        <f t="shared" si="20"/>
        <v>30075</v>
      </c>
      <c r="BW18" s="50">
        <f t="shared" si="20"/>
        <v>30075</v>
      </c>
      <c r="BX18" s="50">
        <f t="shared" si="20"/>
        <v>17644</v>
      </c>
      <c r="BY18" s="50">
        <f t="shared" si="20"/>
        <v>0</v>
      </c>
      <c r="BZ18" s="50">
        <f t="shared" si="20"/>
        <v>0</v>
      </c>
      <c r="CA18" s="50">
        <f t="shared" si="20"/>
        <v>37733</v>
      </c>
      <c r="CB18" s="50">
        <f t="shared" si="20"/>
        <v>55377</v>
      </c>
      <c r="CC18" s="50">
        <f t="shared" si="20"/>
        <v>14899</v>
      </c>
      <c r="CD18" s="50">
        <f t="shared" si="20"/>
        <v>9820</v>
      </c>
      <c r="CE18" s="50">
        <f t="shared" si="20"/>
        <v>30026</v>
      </c>
      <c r="CF18" s="50">
        <f t="shared" si="20"/>
        <v>33053</v>
      </c>
      <c r="CG18" s="50">
        <f t="shared" si="20"/>
        <v>0</v>
      </c>
      <c r="CH18" s="50">
        <f t="shared" si="20"/>
        <v>0</v>
      </c>
      <c r="CI18" s="50">
        <f t="shared" si="20"/>
        <v>87798</v>
      </c>
      <c r="CJ18" s="50">
        <f t="shared" si="20"/>
        <v>0</v>
      </c>
      <c r="CK18" s="50">
        <f t="shared" si="20"/>
        <v>0</v>
      </c>
      <c r="CL18" s="50">
        <f t="shared" si="20"/>
        <v>0</v>
      </c>
      <c r="CM18" s="50">
        <f t="shared" si="20"/>
        <v>0</v>
      </c>
      <c r="CN18" s="4"/>
      <c r="CO18" s="50">
        <f>SUM(CO16,CO17)</f>
        <v>20757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</row>
    <row r="19" spans="1:132" s="7" customFormat="1" ht="24.95" customHeight="1" x14ac:dyDescent="0.25">
      <c r="A19" s="5">
        <v>31</v>
      </c>
      <c r="B19" s="6" t="s">
        <v>74</v>
      </c>
      <c r="C19" s="50">
        <f t="shared" ref="C19:E19" si="21">SUM(C13,C15,C18)</f>
        <v>28838995.277099997</v>
      </c>
      <c r="D19" s="50">
        <f t="shared" si="21"/>
        <v>27773199.039999999</v>
      </c>
      <c r="E19" s="57">
        <f t="shared" si="21"/>
        <v>31137210</v>
      </c>
      <c r="F19" s="50">
        <f>SUM(F13,F15,F18)</f>
        <v>2650900.2729000016</v>
      </c>
      <c r="G19" s="50">
        <f t="shared" si="0"/>
        <v>31489895.550000001</v>
      </c>
      <c r="H19" s="50">
        <f t="shared" ref="H19:BS19" si="22">SUM(H13,H15,H18)</f>
        <v>27262970</v>
      </c>
      <c r="I19" s="50">
        <f t="shared" si="22"/>
        <v>0</v>
      </c>
      <c r="J19" s="50">
        <f t="shared" si="22"/>
        <v>128920</v>
      </c>
      <c r="K19" s="50">
        <f t="shared" si="22"/>
        <v>0</v>
      </c>
      <c r="L19" s="50">
        <f t="shared" si="22"/>
        <v>27391890</v>
      </c>
      <c r="M19" s="50">
        <f t="shared" si="22"/>
        <v>21983.55</v>
      </c>
      <c r="N19" s="50">
        <f t="shared" si="22"/>
        <v>21983.55</v>
      </c>
      <c r="O19" s="50">
        <f t="shared" si="22"/>
        <v>1025636</v>
      </c>
      <c r="P19" s="50">
        <f t="shared" si="22"/>
        <v>0</v>
      </c>
      <c r="Q19" s="50">
        <f t="shared" si="22"/>
        <v>0</v>
      </c>
      <c r="R19" s="50">
        <f t="shared" si="22"/>
        <v>21912</v>
      </c>
      <c r="S19" s="50">
        <f t="shared" si="22"/>
        <v>1980</v>
      </c>
      <c r="T19" s="50">
        <f t="shared" si="22"/>
        <v>3500</v>
      </c>
      <c r="U19" s="50">
        <f t="shared" si="22"/>
        <v>0</v>
      </c>
      <c r="V19" s="50">
        <f t="shared" si="22"/>
        <v>0</v>
      </c>
      <c r="W19" s="50">
        <f t="shared" si="22"/>
        <v>0</v>
      </c>
      <c r="X19" s="50">
        <f t="shared" si="22"/>
        <v>0</v>
      </c>
      <c r="Y19" s="50">
        <f t="shared" si="22"/>
        <v>0</v>
      </c>
      <c r="Z19" s="50">
        <f t="shared" si="22"/>
        <v>0</v>
      </c>
      <c r="AA19" s="50">
        <f t="shared" si="22"/>
        <v>0</v>
      </c>
      <c r="AB19" s="50">
        <f t="shared" si="22"/>
        <v>1053028</v>
      </c>
      <c r="AC19" s="50">
        <f t="shared" si="22"/>
        <v>69900</v>
      </c>
      <c r="AD19" s="50">
        <f t="shared" si="22"/>
        <v>0</v>
      </c>
      <c r="AE19" s="50">
        <f t="shared" si="22"/>
        <v>0</v>
      </c>
      <c r="AF19" s="50">
        <f t="shared" si="22"/>
        <v>0</v>
      </c>
      <c r="AG19" s="50">
        <f t="shared" si="22"/>
        <v>178500</v>
      </c>
      <c r="AH19" s="50">
        <f t="shared" si="22"/>
        <v>0</v>
      </c>
      <c r="AI19" s="50">
        <f t="shared" si="22"/>
        <v>0</v>
      </c>
      <c r="AJ19" s="50">
        <f t="shared" si="22"/>
        <v>0</v>
      </c>
      <c r="AK19" s="50">
        <f t="shared" si="22"/>
        <v>153113</v>
      </c>
      <c r="AL19" s="50">
        <f t="shared" si="22"/>
        <v>120000</v>
      </c>
      <c r="AM19" s="50">
        <f t="shared" si="22"/>
        <v>28283</v>
      </c>
      <c r="AN19" s="50">
        <f t="shared" si="22"/>
        <v>109947</v>
      </c>
      <c r="AO19" s="50">
        <f t="shared" si="22"/>
        <v>28752</v>
      </c>
      <c r="AP19" s="50">
        <f t="shared" si="22"/>
        <v>688495</v>
      </c>
      <c r="AQ19" s="50">
        <f t="shared" si="22"/>
        <v>306000</v>
      </c>
      <c r="AR19" s="50">
        <f t="shared" si="22"/>
        <v>122999</v>
      </c>
      <c r="AS19" s="50">
        <f t="shared" si="22"/>
        <v>0</v>
      </c>
      <c r="AT19" s="50">
        <f t="shared" si="22"/>
        <v>0</v>
      </c>
      <c r="AU19" s="50">
        <f t="shared" si="22"/>
        <v>0</v>
      </c>
      <c r="AV19" s="50">
        <f t="shared" si="22"/>
        <v>42474</v>
      </c>
      <c r="AW19" s="50">
        <f t="shared" si="22"/>
        <v>0</v>
      </c>
      <c r="AX19" s="50">
        <f t="shared" si="22"/>
        <v>0</v>
      </c>
      <c r="AY19" s="50">
        <f t="shared" si="22"/>
        <v>0</v>
      </c>
      <c r="AZ19" s="50">
        <f t="shared" si="22"/>
        <v>29750</v>
      </c>
      <c r="BA19" s="50">
        <f t="shared" si="22"/>
        <v>0</v>
      </c>
      <c r="BB19" s="50">
        <f t="shared" si="22"/>
        <v>0</v>
      </c>
      <c r="BC19" s="50">
        <f t="shared" si="22"/>
        <v>0</v>
      </c>
      <c r="BD19" s="50">
        <f t="shared" si="22"/>
        <v>244745</v>
      </c>
      <c r="BE19" s="50">
        <f t="shared" si="22"/>
        <v>745968</v>
      </c>
      <c r="BF19" s="50">
        <f t="shared" si="22"/>
        <v>0</v>
      </c>
      <c r="BG19" s="50">
        <f t="shared" si="22"/>
        <v>0</v>
      </c>
      <c r="BH19" s="50">
        <f t="shared" si="22"/>
        <v>0</v>
      </c>
      <c r="BI19" s="50">
        <f t="shared" si="22"/>
        <v>0</v>
      </c>
      <c r="BJ19" s="50">
        <f t="shared" si="22"/>
        <v>0</v>
      </c>
      <c r="BK19" s="50">
        <f t="shared" si="22"/>
        <v>0</v>
      </c>
      <c r="BL19" s="50">
        <f t="shared" si="22"/>
        <v>0</v>
      </c>
      <c r="BM19" s="50">
        <f t="shared" si="22"/>
        <v>0</v>
      </c>
      <c r="BN19" s="50">
        <f t="shared" si="22"/>
        <v>0</v>
      </c>
      <c r="BO19" s="50">
        <f t="shared" si="22"/>
        <v>0</v>
      </c>
      <c r="BP19" s="50">
        <f t="shared" si="22"/>
        <v>0</v>
      </c>
      <c r="BQ19" s="50">
        <f t="shared" si="22"/>
        <v>0</v>
      </c>
      <c r="BR19" s="50">
        <f t="shared" si="22"/>
        <v>0</v>
      </c>
      <c r="BS19" s="50">
        <f t="shared" si="22"/>
        <v>157574</v>
      </c>
      <c r="BT19" s="50">
        <f t="shared" ref="BT19:CM19" si="23">SUM(BT13,BT15,BT18)</f>
        <v>185210</v>
      </c>
      <c r="BU19" s="50">
        <f t="shared" si="23"/>
        <v>342784</v>
      </c>
      <c r="BV19" s="50">
        <f t="shared" si="23"/>
        <v>213842</v>
      </c>
      <c r="BW19" s="50">
        <f t="shared" si="23"/>
        <v>213842</v>
      </c>
      <c r="BX19" s="50">
        <f t="shared" si="23"/>
        <v>124574</v>
      </c>
      <c r="BY19" s="50">
        <f t="shared" si="23"/>
        <v>0</v>
      </c>
      <c r="BZ19" s="50">
        <f t="shared" si="23"/>
        <v>0</v>
      </c>
      <c r="CA19" s="50">
        <f t="shared" si="23"/>
        <v>272423</v>
      </c>
      <c r="CB19" s="50">
        <f t="shared" si="23"/>
        <v>396997</v>
      </c>
      <c r="CC19" s="50">
        <f t="shared" si="23"/>
        <v>106695</v>
      </c>
      <c r="CD19" s="50">
        <f t="shared" si="23"/>
        <v>71588</v>
      </c>
      <c r="CE19" s="50">
        <f t="shared" si="23"/>
        <v>221001</v>
      </c>
      <c r="CF19" s="50">
        <f t="shared" si="23"/>
        <v>235624</v>
      </c>
      <c r="CG19" s="50">
        <f t="shared" si="23"/>
        <v>0</v>
      </c>
      <c r="CH19" s="50">
        <f t="shared" si="23"/>
        <v>0</v>
      </c>
      <c r="CI19" s="50">
        <f t="shared" si="23"/>
        <v>634908</v>
      </c>
      <c r="CJ19" s="50">
        <f t="shared" si="23"/>
        <v>0</v>
      </c>
      <c r="CK19" s="50">
        <f t="shared" si="23"/>
        <v>0</v>
      </c>
      <c r="CL19" s="50">
        <f t="shared" si="23"/>
        <v>0</v>
      </c>
      <c r="CM19" s="50">
        <f t="shared" si="23"/>
        <v>0</v>
      </c>
      <c r="CN19" s="4"/>
      <c r="CO19" s="50">
        <f>SUM(CO13,CO15,CO18)</f>
        <v>146557</v>
      </c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</row>
    <row r="20" spans="1:132" s="4" customFormat="1" ht="24.95" customHeight="1" x14ac:dyDescent="0.25">
      <c r="A20" s="2">
        <v>3211</v>
      </c>
      <c r="B20" s="3" t="s">
        <v>7</v>
      </c>
      <c r="C20" s="49">
        <v>735008</v>
      </c>
      <c r="D20" s="49">
        <v>335730.32</v>
      </c>
      <c r="E20" s="57">
        <v>420000</v>
      </c>
      <c r="F20" s="49">
        <f>G20-C20</f>
        <v>-87693</v>
      </c>
      <c r="G20" s="50">
        <f t="shared" si="0"/>
        <v>647315</v>
      </c>
      <c r="H20" s="51"/>
      <c r="I20" s="51">
        <v>65000</v>
      </c>
      <c r="J20" s="51"/>
      <c r="K20" s="51">
        <v>80000</v>
      </c>
      <c r="L20" s="50">
        <f t="shared" si="12"/>
        <v>145000</v>
      </c>
      <c r="M20" s="51">
        <f>CO20*15%</f>
        <v>0</v>
      </c>
      <c r="N20" s="50">
        <f t="shared" si="1"/>
        <v>0</v>
      </c>
      <c r="O20" s="51">
        <v>165000</v>
      </c>
      <c r="P20" s="51"/>
      <c r="Q20" s="51"/>
      <c r="R20" s="51"/>
      <c r="S20" s="51"/>
      <c r="T20" s="51">
        <v>2500</v>
      </c>
      <c r="U20" s="51"/>
      <c r="V20" s="51"/>
      <c r="W20" s="51">
        <v>2000</v>
      </c>
      <c r="X20" s="51"/>
      <c r="Y20" s="51"/>
      <c r="Z20" s="51"/>
      <c r="AA20" s="51"/>
      <c r="AB20" s="50">
        <f t="shared" si="6"/>
        <v>169500</v>
      </c>
      <c r="AC20" s="51">
        <v>5000</v>
      </c>
      <c r="AD20" s="51"/>
      <c r="AE20" s="51">
        <v>5000</v>
      </c>
      <c r="AF20" s="51"/>
      <c r="AG20" s="51">
        <v>37200</v>
      </c>
      <c r="AH20" s="51"/>
      <c r="AI20" s="51"/>
      <c r="AJ20" s="51"/>
      <c r="AK20" s="51">
        <v>12612</v>
      </c>
      <c r="AL20" s="51"/>
      <c r="AM20" s="51">
        <v>10000</v>
      </c>
      <c r="AN20" s="51"/>
      <c r="AO20" s="51"/>
      <c r="AP20" s="50">
        <f t="shared" si="13"/>
        <v>69812</v>
      </c>
      <c r="AQ20" s="51">
        <v>21700</v>
      </c>
      <c r="AR20" s="51">
        <v>34000</v>
      </c>
      <c r="AS20" s="51"/>
      <c r="AT20" s="51"/>
      <c r="AU20" s="51"/>
      <c r="AV20" s="51"/>
      <c r="AW20" s="51"/>
      <c r="AX20" s="51"/>
      <c r="AY20" s="51"/>
      <c r="AZ20" s="51">
        <v>11000</v>
      </c>
      <c r="BA20" s="51"/>
      <c r="BB20" s="51">
        <v>660</v>
      </c>
      <c r="BC20" s="51"/>
      <c r="BD20" s="51">
        <v>41700</v>
      </c>
      <c r="BE20" s="50">
        <f t="shared" si="14"/>
        <v>109060</v>
      </c>
      <c r="BF20" s="51">
        <v>11000</v>
      </c>
      <c r="BG20" s="51"/>
      <c r="BH20" s="51"/>
      <c r="BI20" s="51"/>
      <c r="BJ20" s="51"/>
      <c r="BK20" s="51">
        <v>88185</v>
      </c>
      <c r="BL20" s="51"/>
      <c r="BM20" s="51"/>
      <c r="BN20" s="51">
        <v>15000</v>
      </c>
      <c r="BO20" s="51"/>
      <c r="BP20" s="51"/>
      <c r="BQ20" s="51"/>
      <c r="BR20" s="51"/>
      <c r="BS20" s="51">
        <v>2802</v>
      </c>
      <c r="BT20" s="51">
        <v>7638</v>
      </c>
      <c r="BU20" s="50">
        <f t="shared" si="15"/>
        <v>124625</v>
      </c>
      <c r="BV20" s="51">
        <v>3018</v>
      </c>
      <c r="BW20" s="50">
        <f t="shared" si="16"/>
        <v>3018</v>
      </c>
      <c r="BX20" s="51"/>
      <c r="BY20" s="51"/>
      <c r="BZ20" s="51"/>
      <c r="CA20" s="51">
        <v>6300</v>
      </c>
      <c r="CB20" s="50">
        <f t="shared" si="17"/>
        <v>6300</v>
      </c>
      <c r="CC20" s="52"/>
      <c r="CD20" s="52"/>
      <c r="CE20" s="52">
        <v>20000</v>
      </c>
      <c r="CF20" s="52"/>
      <c r="CG20" s="51"/>
      <c r="CH20" s="52"/>
      <c r="CI20" s="50">
        <f t="shared" si="7"/>
        <v>20000</v>
      </c>
      <c r="CJ20" s="49"/>
      <c r="CK20" s="50">
        <f t="shared" si="2"/>
        <v>0</v>
      </c>
      <c r="CL20" s="49"/>
      <c r="CM20" s="50">
        <f t="shared" si="2"/>
        <v>0</v>
      </c>
      <c r="CO20" s="51"/>
    </row>
    <row r="21" spans="1:132" s="4" customFormat="1" ht="24.95" customHeight="1" x14ac:dyDescent="0.25">
      <c r="A21" s="2">
        <v>3212</v>
      </c>
      <c r="B21" s="3" t="s">
        <v>8</v>
      </c>
      <c r="C21" s="49">
        <v>362184</v>
      </c>
      <c r="D21" s="49">
        <v>335043.09000000003</v>
      </c>
      <c r="E21" s="57">
        <v>400000</v>
      </c>
      <c r="F21" s="49">
        <f>G21-C21</f>
        <v>51637</v>
      </c>
      <c r="G21" s="50">
        <f t="shared" si="0"/>
        <v>413821</v>
      </c>
      <c r="H21" s="51">
        <v>345000</v>
      </c>
      <c r="I21" s="51"/>
      <c r="J21" s="51"/>
      <c r="K21" s="51"/>
      <c r="L21" s="50">
        <f t="shared" si="12"/>
        <v>345000</v>
      </c>
      <c r="M21" s="51">
        <f>CO21*15%</f>
        <v>525</v>
      </c>
      <c r="N21" s="50">
        <f t="shared" si="1"/>
        <v>525</v>
      </c>
      <c r="O21" s="51">
        <v>8000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0">
        <f t="shared" si="6"/>
        <v>8000</v>
      </c>
      <c r="AC21" s="51"/>
      <c r="AD21" s="51"/>
      <c r="AE21" s="51"/>
      <c r="AF21" s="51"/>
      <c r="AG21" s="51">
        <v>4000</v>
      </c>
      <c r="AH21" s="51"/>
      <c r="AI21" s="51"/>
      <c r="AJ21" s="51"/>
      <c r="AK21" s="51"/>
      <c r="AL21" s="51">
        <v>4000</v>
      </c>
      <c r="AM21" s="51">
        <v>680</v>
      </c>
      <c r="AN21" s="51">
        <v>2441</v>
      </c>
      <c r="AO21" s="51">
        <v>606</v>
      </c>
      <c r="AP21" s="50">
        <f t="shared" si="13"/>
        <v>11727</v>
      </c>
      <c r="AQ21" s="51"/>
      <c r="AR21" s="51"/>
      <c r="AS21" s="51"/>
      <c r="AT21" s="51"/>
      <c r="AU21" s="51"/>
      <c r="AV21" s="51">
        <v>5143</v>
      </c>
      <c r="AW21" s="51"/>
      <c r="AX21" s="51"/>
      <c r="AY21" s="51"/>
      <c r="AZ21" s="51"/>
      <c r="BA21" s="51"/>
      <c r="BB21" s="51"/>
      <c r="BC21" s="51"/>
      <c r="BD21" s="51">
        <v>29775</v>
      </c>
      <c r="BE21" s="50">
        <f t="shared" si="14"/>
        <v>34918</v>
      </c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>
        <v>572</v>
      </c>
      <c r="BT21" s="51">
        <v>1552</v>
      </c>
      <c r="BU21" s="50">
        <f t="shared" si="15"/>
        <v>2124</v>
      </c>
      <c r="BV21" s="51">
        <v>1552</v>
      </c>
      <c r="BW21" s="50">
        <f t="shared" si="16"/>
        <v>1552</v>
      </c>
      <c r="BX21" s="51">
        <f>CO21*85%</f>
        <v>2975</v>
      </c>
      <c r="BY21" s="51"/>
      <c r="BZ21" s="51"/>
      <c r="CA21" s="51"/>
      <c r="CB21" s="50">
        <f t="shared" si="17"/>
        <v>2975</v>
      </c>
      <c r="CC21" s="52"/>
      <c r="CD21" s="52"/>
      <c r="CE21" s="52">
        <v>7000</v>
      </c>
      <c r="CF21" s="52"/>
      <c r="CG21" s="51"/>
      <c r="CH21" s="52"/>
      <c r="CI21" s="50">
        <f t="shared" si="7"/>
        <v>7000</v>
      </c>
      <c r="CJ21" s="49"/>
      <c r="CK21" s="50">
        <f t="shared" si="2"/>
        <v>0</v>
      </c>
      <c r="CL21" s="49"/>
      <c r="CM21" s="50">
        <f t="shared" si="2"/>
        <v>0</v>
      </c>
      <c r="CO21" s="51">
        <v>3500</v>
      </c>
    </row>
    <row r="22" spans="1:132" s="4" customFormat="1" ht="24.95" customHeight="1" x14ac:dyDescent="0.25">
      <c r="A22" s="2">
        <v>3213</v>
      </c>
      <c r="B22" s="3" t="s">
        <v>3</v>
      </c>
      <c r="C22" s="49">
        <v>309696</v>
      </c>
      <c r="D22" s="49">
        <v>107482.81</v>
      </c>
      <c r="E22" s="57">
        <v>130000</v>
      </c>
      <c r="F22" s="49">
        <f>G22-C22</f>
        <v>-143696</v>
      </c>
      <c r="G22" s="50">
        <f t="shared" si="0"/>
        <v>166000</v>
      </c>
      <c r="H22" s="51"/>
      <c r="I22" s="51">
        <v>62000</v>
      </c>
      <c r="J22" s="51"/>
      <c r="K22" s="51">
        <v>70000</v>
      </c>
      <c r="L22" s="50">
        <f t="shared" si="12"/>
        <v>132000</v>
      </c>
      <c r="M22" s="51">
        <f>CO22*15%</f>
        <v>0</v>
      </c>
      <c r="N22" s="50">
        <f t="shared" si="1"/>
        <v>0</v>
      </c>
      <c r="O22" s="51">
        <v>8000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0">
        <f t="shared" si="6"/>
        <v>8000</v>
      </c>
      <c r="AC22" s="51"/>
      <c r="AD22" s="51"/>
      <c r="AE22" s="51"/>
      <c r="AF22" s="51"/>
      <c r="AG22" s="51"/>
      <c r="AH22" s="51"/>
      <c r="AI22" s="51"/>
      <c r="AJ22" s="51"/>
      <c r="AK22" s="51">
        <v>6000</v>
      </c>
      <c r="AL22" s="51"/>
      <c r="AM22" s="51">
        <v>10000</v>
      </c>
      <c r="AN22" s="51"/>
      <c r="AO22" s="51"/>
      <c r="AP22" s="50">
        <f t="shared" si="13"/>
        <v>16000</v>
      </c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0">
        <f t="shared" si="14"/>
        <v>0</v>
      </c>
      <c r="BF22" s="51"/>
      <c r="BG22" s="51"/>
      <c r="BH22" s="51"/>
      <c r="BI22" s="51"/>
      <c r="BJ22" s="51"/>
      <c r="BK22" s="51"/>
      <c r="BL22" s="51"/>
      <c r="BM22" s="51"/>
      <c r="BN22" s="51">
        <v>5000</v>
      </c>
      <c r="BO22" s="51"/>
      <c r="BP22" s="51"/>
      <c r="BQ22" s="51"/>
      <c r="BR22" s="51"/>
      <c r="BS22" s="51"/>
      <c r="BT22" s="51">
        <v>5000</v>
      </c>
      <c r="BU22" s="50">
        <f t="shared" si="15"/>
        <v>10000</v>
      </c>
      <c r="BV22" s="51"/>
      <c r="BW22" s="50">
        <f t="shared" si="16"/>
        <v>0</v>
      </c>
      <c r="BX22" s="51"/>
      <c r="BY22" s="51"/>
      <c r="BZ22" s="51"/>
      <c r="CA22" s="51"/>
      <c r="CB22" s="50">
        <f t="shared" si="17"/>
        <v>0</v>
      </c>
      <c r="CC22" s="52"/>
      <c r="CD22" s="52"/>
      <c r="CE22" s="52"/>
      <c r="CF22" s="52"/>
      <c r="CG22" s="51"/>
      <c r="CH22" s="52"/>
      <c r="CI22" s="50">
        <f t="shared" si="7"/>
        <v>0</v>
      </c>
      <c r="CJ22" s="49"/>
      <c r="CK22" s="50">
        <f t="shared" si="2"/>
        <v>0</v>
      </c>
      <c r="CL22" s="49"/>
      <c r="CM22" s="50">
        <f t="shared" si="2"/>
        <v>0</v>
      </c>
      <c r="CO22" s="51"/>
    </row>
    <row r="23" spans="1:132" s="4" customFormat="1" ht="24.95" customHeight="1" x14ac:dyDescent="0.25">
      <c r="A23" s="2">
        <v>3214</v>
      </c>
      <c r="B23" s="3" t="s">
        <v>73</v>
      </c>
      <c r="C23" s="49">
        <v>225366</v>
      </c>
      <c r="D23" s="49">
        <v>162682</v>
      </c>
      <c r="E23" s="57">
        <v>210000</v>
      </c>
      <c r="F23" s="49">
        <f>G23-C23</f>
        <v>-26468</v>
      </c>
      <c r="G23" s="50">
        <f t="shared" si="0"/>
        <v>198898</v>
      </c>
      <c r="H23" s="51"/>
      <c r="I23" s="51">
        <v>6000</v>
      </c>
      <c r="J23" s="51"/>
      <c r="K23" s="51">
        <v>50000</v>
      </c>
      <c r="L23" s="50">
        <f t="shared" si="12"/>
        <v>56000</v>
      </c>
      <c r="M23" s="51">
        <f>CO23*15%</f>
        <v>0</v>
      </c>
      <c r="N23" s="50">
        <f t="shared" si="1"/>
        <v>0</v>
      </c>
      <c r="O23" s="51">
        <v>100000</v>
      </c>
      <c r="P23" s="51"/>
      <c r="Q23" s="51"/>
      <c r="R23" s="51"/>
      <c r="S23" s="51"/>
      <c r="T23" s="51"/>
      <c r="U23" s="51"/>
      <c r="V23" s="51"/>
      <c r="W23" s="51">
        <v>1000</v>
      </c>
      <c r="X23" s="51"/>
      <c r="Y23" s="51"/>
      <c r="Z23" s="51"/>
      <c r="AA23" s="51"/>
      <c r="AB23" s="50">
        <f t="shared" si="6"/>
        <v>101000</v>
      </c>
      <c r="AC23" s="51">
        <v>4000</v>
      </c>
      <c r="AD23" s="51"/>
      <c r="AE23" s="51">
        <v>3000</v>
      </c>
      <c r="AF23" s="51"/>
      <c r="AG23" s="51"/>
      <c r="AH23" s="51"/>
      <c r="AI23" s="51"/>
      <c r="AJ23" s="51"/>
      <c r="AK23" s="51">
        <v>3000</v>
      </c>
      <c r="AL23" s="51"/>
      <c r="AM23" s="51"/>
      <c r="AN23" s="51"/>
      <c r="AO23" s="51"/>
      <c r="AP23" s="50">
        <f t="shared" si="13"/>
        <v>10000</v>
      </c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0">
        <f t="shared" si="14"/>
        <v>0</v>
      </c>
      <c r="BF23" s="51">
        <v>27000</v>
      </c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>
        <v>3368</v>
      </c>
      <c r="BU23" s="50">
        <f t="shared" si="15"/>
        <v>30368</v>
      </c>
      <c r="BV23" s="51">
        <v>1530</v>
      </c>
      <c r="BW23" s="50">
        <f t="shared" si="16"/>
        <v>1530</v>
      </c>
      <c r="BX23" s="51"/>
      <c r="BY23" s="51"/>
      <c r="BZ23" s="51"/>
      <c r="CA23" s="51"/>
      <c r="CB23" s="50">
        <f t="shared" si="17"/>
        <v>0</v>
      </c>
      <c r="CC23" s="52"/>
      <c r="CD23" s="52"/>
      <c r="CE23" s="52"/>
      <c r="CF23" s="52"/>
      <c r="CG23" s="51"/>
      <c r="CH23" s="52"/>
      <c r="CI23" s="50">
        <f t="shared" si="7"/>
        <v>0</v>
      </c>
      <c r="CJ23" s="49"/>
      <c r="CK23" s="50">
        <f t="shared" si="2"/>
        <v>0</v>
      </c>
      <c r="CL23" s="49"/>
      <c r="CM23" s="50">
        <f t="shared" si="2"/>
        <v>0</v>
      </c>
      <c r="CO23" s="51"/>
    </row>
    <row r="24" spans="1:132" s="7" customFormat="1" ht="24.95" customHeight="1" x14ac:dyDescent="0.25">
      <c r="A24" s="5">
        <v>321</v>
      </c>
      <c r="B24" s="6" t="s">
        <v>64</v>
      </c>
      <c r="C24" s="50">
        <f t="shared" ref="C24:E24" si="24">SUM(C20,C21,C22,C23)</f>
        <v>1632254</v>
      </c>
      <c r="D24" s="50">
        <f t="shared" si="24"/>
        <v>940938.22</v>
      </c>
      <c r="E24" s="57">
        <f t="shared" si="24"/>
        <v>1160000</v>
      </c>
      <c r="F24" s="50">
        <f>SUM(F20,F21,F22,F23)</f>
        <v>-206220</v>
      </c>
      <c r="G24" s="50">
        <f t="shared" si="0"/>
        <v>1426034</v>
      </c>
      <c r="H24" s="50">
        <f t="shared" ref="H24:BS24" si="25">SUM(H20,H21,H22,H23)</f>
        <v>345000</v>
      </c>
      <c r="I24" s="50">
        <f t="shared" si="25"/>
        <v>133000</v>
      </c>
      <c r="J24" s="50">
        <f t="shared" si="25"/>
        <v>0</v>
      </c>
      <c r="K24" s="50">
        <f t="shared" si="25"/>
        <v>200000</v>
      </c>
      <c r="L24" s="50">
        <f t="shared" si="25"/>
        <v>678000</v>
      </c>
      <c r="M24" s="50">
        <f t="shared" si="25"/>
        <v>525</v>
      </c>
      <c r="N24" s="50">
        <f t="shared" si="25"/>
        <v>525</v>
      </c>
      <c r="O24" s="50">
        <f t="shared" si="25"/>
        <v>281000</v>
      </c>
      <c r="P24" s="50">
        <f t="shared" si="25"/>
        <v>0</v>
      </c>
      <c r="Q24" s="50">
        <f t="shared" si="25"/>
        <v>0</v>
      </c>
      <c r="R24" s="50">
        <f t="shared" si="25"/>
        <v>0</v>
      </c>
      <c r="S24" s="50">
        <f t="shared" si="25"/>
        <v>0</v>
      </c>
      <c r="T24" s="50">
        <f t="shared" si="25"/>
        <v>2500</v>
      </c>
      <c r="U24" s="50">
        <f t="shared" si="25"/>
        <v>0</v>
      </c>
      <c r="V24" s="50">
        <f t="shared" si="25"/>
        <v>0</v>
      </c>
      <c r="W24" s="50">
        <f t="shared" si="25"/>
        <v>3000</v>
      </c>
      <c r="X24" s="50">
        <f t="shared" si="25"/>
        <v>0</v>
      </c>
      <c r="Y24" s="50">
        <f t="shared" si="25"/>
        <v>0</v>
      </c>
      <c r="Z24" s="50">
        <f t="shared" si="25"/>
        <v>0</v>
      </c>
      <c r="AA24" s="50">
        <f t="shared" si="25"/>
        <v>0</v>
      </c>
      <c r="AB24" s="50">
        <f t="shared" si="25"/>
        <v>286500</v>
      </c>
      <c r="AC24" s="50">
        <f t="shared" si="25"/>
        <v>9000</v>
      </c>
      <c r="AD24" s="50">
        <f t="shared" si="25"/>
        <v>0</v>
      </c>
      <c r="AE24" s="50">
        <f t="shared" si="25"/>
        <v>8000</v>
      </c>
      <c r="AF24" s="50">
        <f t="shared" si="25"/>
        <v>0</v>
      </c>
      <c r="AG24" s="50">
        <f t="shared" si="25"/>
        <v>41200</v>
      </c>
      <c r="AH24" s="50">
        <f t="shared" si="25"/>
        <v>0</v>
      </c>
      <c r="AI24" s="50">
        <f t="shared" si="25"/>
        <v>0</v>
      </c>
      <c r="AJ24" s="50">
        <f t="shared" si="25"/>
        <v>0</v>
      </c>
      <c r="AK24" s="50">
        <f t="shared" si="25"/>
        <v>21612</v>
      </c>
      <c r="AL24" s="50">
        <f t="shared" si="25"/>
        <v>4000</v>
      </c>
      <c r="AM24" s="50">
        <f t="shared" si="25"/>
        <v>20680</v>
      </c>
      <c r="AN24" s="50">
        <f t="shared" si="25"/>
        <v>2441</v>
      </c>
      <c r="AO24" s="50">
        <f t="shared" si="25"/>
        <v>606</v>
      </c>
      <c r="AP24" s="50">
        <f t="shared" si="25"/>
        <v>107539</v>
      </c>
      <c r="AQ24" s="50">
        <f t="shared" si="25"/>
        <v>21700</v>
      </c>
      <c r="AR24" s="50">
        <f t="shared" si="25"/>
        <v>34000</v>
      </c>
      <c r="AS24" s="50">
        <f t="shared" si="25"/>
        <v>0</v>
      </c>
      <c r="AT24" s="50">
        <f t="shared" si="25"/>
        <v>0</v>
      </c>
      <c r="AU24" s="50">
        <f t="shared" si="25"/>
        <v>0</v>
      </c>
      <c r="AV24" s="50">
        <f t="shared" si="25"/>
        <v>5143</v>
      </c>
      <c r="AW24" s="50">
        <f t="shared" si="25"/>
        <v>0</v>
      </c>
      <c r="AX24" s="50">
        <f t="shared" si="25"/>
        <v>0</v>
      </c>
      <c r="AY24" s="50">
        <f t="shared" si="25"/>
        <v>0</v>
      </c>
      <c r="AZ24" s="50">
        <f t="shared" si="25"/>
        <v>11000</v>
      </c>
      <c r="BA24" s="50">
        <f t="shared" si="25"/>
        <v>0</v>
      </c>
      <c r="BB24" s="50">
        <f t="shared" si="25"/>
        <v>660</v>
      </c>
      <c r="BC24" s="50">
        <f t="shared" si="25"/>
        <v>0</v>
      </c>
      <c r="BD24" s="50">
        <f t="shared" si="25"/>
        <v>71475</v>
      </c>
      <c r="BE24" s="50">
        <f t="shared" si="25"/>
        <v>143978</v>
      </c>
      <c r="BF24" s="50">
        <f t="shared" si="25"/>
        <v>38000</v>
      </c>
      <c r="BG24" s="50">
        <f t="shared" si="25"/>
        <v>0</v>
      </c>
      <c r="BH24" s="50">
        <f t="shared" si="25"/>
        <v>0</v>
      </c>
      <c r="BI24" s="50">
        <f t="shared" si="25"/>
        <v>0</v>
      </c>
      <c r="BJ24" s="50">
        <f t="shared" si="25"/>
        <v>0</v>
      </c>
      <c r="BK24" s="50">
        <f t="shared" si="25"/>
        <v>88185</v>
      </c>
      <c r="BL24" s="50">
        <f t="shared" si="25"/>
        <v>0</v>
      </c>
      <c r="BM24" s="50">
        <f t="shared" si="25"/>
        <v>0</v>
      </c>
      <c r="BN24" s="50">
        <f t="shared" si="25"/>
        <v>20000</v>
      </c>
      <c r="BO24" s="50">
        <f t="shared" si="25"/>
        <v>0</v>
      </c>
      <c r="BP24" s="50">
        <f t="shared" si="25"/>
        <v>0</v>
      </c>
      <c r="BQ24" s="50">
        <f t="shared" si="25"/>
        <v>0</v>
      </c>
      <c r="BR24" s="50">
        <f t="shared" si="25"/>
        <v>0</v>
      </c>
      <c r="BS24" s="50">
        <f t="shared" si="25"/>
        <v>3374</v>
      </c>
      <c r="BT24" s="50">
        <f t="shared" ref="BT24:CM24" si="26">SUM(BT20,BT21,BT22,BT23)</f>
        <v>17558</v>
      </c>
      <c r="BU24" s="50">
        <f t="shared" si="26"/>
        <v>167117</v>
      </c>
      <c r="BV24" s="50">
        <f t="shared" si="26"/>
        <v>6100</v>
      </c>
      <c r="BW24" s="50">
        <f t="shared" si="26"/>
        <v>6100</v>
      </c>
      <c r="BX24" s="50">
        <f t="shared" si="26"/>
        <v>2975</v>
      </c>
      <c r="BY24" s="50">
        <f t="shared" si="26"/>
        <v>0</v>
      </c>
      <c r="BZ24" s="50">
        <f t="shared" si="26"/>
        <v>0</v>
      </c>
      <c r="CA24" s="50">
        <f t="shared" si="26"/>
        <v>6300</v>
      </c>
      <c r="CB24" s="50">
        <f t="shared" si="26"/>
        <v>9275</v>
      </c>
      <c r="CC24" s="50">
        <f t="shared" si="26"/>
        <v>0</v>
      </c>
      <c r="CD24" s="50">
        <f t="shared" si="26"/>
        <v>0</v>
      </c>
      <c r="CE24" s="50">
        <f t="shared" si="26"/>
        <v>27000</v>
      </c>
      <c r="CF24" s="50">
        <f t="shared" si="26"/>
        <v>0</v>
      </c>
      <c r="CG24" s="50">
        <f t="shared" si="26"/>
        <v>0</v>
      </c>
      <c r="CH24" s="50">
        <f t="shared" si="26"/>
        <v>0</v>
      </c>
      <c r="CI24" s="50">
        <f t="shared" si="26"/>
        <v>27000</v>
      </c>
      <c r="CJ24" s="50">
        <f t="shared" si="26"/>
        <v>0</v>
      </c>
      <c r="CK24" s="50">
        <f t="shared" si="26"/>
        <v>0</v>
      </c>
      <c r="CL24" s="50">
        <f t="shared" si="26"/>
        <v>0</v>
      </c>
      <c r="CM24" s="50">
        <f t="shared" si="26"/>
        <v>0</v>
      </c>
      <c r="CN24" s="4"/>
      <c r="CO24" s="50">
        <f>SUM(CO20,CO21,CO22,CO23)</f>
        <v>3500</v>
      </c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</row>
    <row r="25" spans="1:132" s="4" customFormat="1" ht="24.95" customHeight="1" x14ac:dyDescent="0.25">
      <c r="A25" s="2">
        <v>3221</v>
      </c>
      <c r="B25" s="3" t="s">
        <v>9</v>
      </c>
      <c r="C25" s="49">
        <v>308365</v>
      </c>
      <c r="D25" s="49">
        <v>422979.42</v>
      </c>
      <c r="E25" s="57">
        <v>500000</v>
      </c>
      <c r="F25" s="49">
        <f t="shared" ref="F25:F30" si="27">G25-C25</f>
        <v>212293</v>
      </c>
      <c r="G25" s="50">
        <f t="shared" si="0"/>
        <v>520658</v>
      </c>
      <c r="H25" s="51"/>
      <c r="I25" s="51">
        <v>120000</v>
      </c>
      <c r="J25" s="51"/>
      <c r="K25" s="51">
        <v>25000</v>
      </c>
      <c r="L25" s="50">
        <f t="shared" si="12"/>
        <v>145000</v>
      </c>
      <c r="M25" s="51">
        <f>CO25*15%</f>
        <v>41550</v>
      </c>
      <c r="N25" s="50">
        <f t="shared" si="1"/>
        <v>41550</v>
      </c>
      <c r="O25" s="51">
        <v>27000</v>
      </c>
      <c r="P25" s="51"/>
      <c r="Q25" s="51"/>
      <c r="R25" s="51">
        <v>1000</v>
      </c>
      <c r="S25" s="51"/>
      <c r="T25" s="51"/>
      <c r="U25" s="51"/>
      <c r="V25" s="51">
        <v>1000</v>
      </c>
      <c r="W25" s="51"/>
      <c r="X25" s="51"/>
      <c r="Y25" s="51"/>
      <c r="Z25" s="51">
        <v>2000</v>
      </c>
      <c r="AA25" s="51"/>
      <c r="AB25" s="50">
        <f t="shared" si="6"/>
        <v>31000</v>
      </c>
      <c r="AC25" s="51">
        <v>10000</v>
      </c>
      <c r="AD25" s="51"/>
      <c r="AE25" s="51"/>
      <c r="AF25" s="51"/>
      <c r="AG25" s="51"/>
      <c r="AH25" s="51"/>
      <c r="AI25" s="51"/>
      <c r="AJ25" s="51"/>
      <c r="AK25" s="51">
        <v>100</v>
      </c>
      <c r="AL25" s="51"/>
      <c r="AM25" s="51"/>
      <c r="AN25" s="51"/>
      <c r="AO25" s="51"/>
      <c r="AP25" s="50">
        <f t="shared" si="13"/>
        <v>10100</v>
      </c>
      <c r="AQ25" s="51"/>
      <c r="AR25" s="51"/>
      <c r="AS25" s="51"/>
      <c r="AT25" s="51"/>
      <c r="AU25" s="51"/>
      <c r="AV25" s="51">
        <v>1700</v>
      </c>
      <c r="AW25" s="51"/>
      <c r="AX25" s="51"/>
      <c r="AY25" s="51"/>
      <c r="AZ25" s="51">
        <v>40000</v>
      </c>
      <c r="BA25" s="51"/>
      <c r="BB25" s="51"/>
      <c r="BC25" s="51"/>
      <c r="BD25" s="51">
        <v>2000</v>
      </c>
      <c r="BE25" s="50">
        <f t="shared" si="14"/>
        <v>43700</v>
      </c>
      <c r="BF25" s="51"/>
      <c r="BG25" s="51"/>
      <c r="BH25" s="51"/>
      <c r="BI25" s="51"/>
      <c r="BJ25" s="51"/>
      <c r="BK25" s="51">
        <v>6000</v>
      </c>
      <c r="BL25" s="51"/>
      <c r="BM25" s="51"/>
      <c r="BN25" s="51"/>
      <c r="BO25" s="51">
        <v>1500</v>
      </c>
      <c r="BP25" s="51"/>
      <c r="BQ25" s="51">
        <v>4000</v>
      </c>
      <c r="BR25" s="51"/>
      <c r="BS25" s="51"/>
      <c r="BT25" s="51">
        <v>174</v>
      </c>
      <c r="BU25" s="50">
        <f t="shared" ref="BU25:BU30" si="28">SUM(BF25:BT25)</f>
        <v>11674</v>
      </c>
      <c r="BV25" s="51">
        <v>184</v>
      </c>
      <c r="BW25" s="50">
        <f t="shared" si="16"/>
        <v>184</v>
      </c>
      <c r="BX25" s="51">
        <f>CO25*85%</f>
        <v>235450</v>
      </c>
      <c r="BY25" s="49"/>
      <c r="BZ25" s="49"/>
      <c r="CA25" s="51"/>
      <c r="CB25" s="50">
        <f t="shared" si="17"/>
        <v>235450</v>
      </c>
      <c r="CC25" s="52"/>
      <c r="CD25" s="52"/>
      <c r="CE25" s="52">
        <v>2000</v>
      </c>
      <c r="CF25" s="52"/>
      <c r="CG25" s="51"/>
      <c r="CH25" s="52"/>
      <c r="CI25" s="50">
        <f t="shared" si="7"/>
        <v>2000</v>
      </c>
      <c r="CJ25" s="49"/>
      <c r="CK25" s="50">
        <f t="shared" si="2"/>
        <v>0</v>
      </c>
      <c r="CL25" s="49"/>
      <c r="CM25" s="50">
        <f t="shared" si="2"/>
        <v>0</v>
      </c>
      <c r="CO25" s="51">
        <v>277000</v>
      </c>
    </row>
    <row r="26" spans="1:132" s="4" customFormat="1" ht="24.95" customHeight="1" x14ac:dyDescent="0.25">
      <c r="A26" s="2">
        <v>3222</v>
      </c>
      <c r="B26" s="3" t="s">
        <v>10</v>
      </c>
      <c r="C26" s="49">
        <v>106500</v>
      </c>
      <c r="D26" s="49">
        <v>3238.23</v>
      </c>
      <c r="E26" s="57">
        <v>25000</v>
      </c>
      <c r="F26" s="49">
        <f t="shared" si="27"/>
        <v>-77500</v>
      </c>
      <c r="G26" s="50">
        <f t="shared" si="0"/>
        <v>29000</v>
      </c>
      <c r="H26" s="51"/>
      <c r="I26" s="51"/>
      <c r="J26" s="51"/>
      <c r="K26" s="51">
        <v>1000</v>
      </c>
      <c r="L26" s="50">
        <f t="shared" si="12"/>
        <v>1000</v>
      </c>
      <c r="M26" s="51">
        <f>CO26*15%</f>
        <v>0</v>
      </c>
      <c r="N26" s="50">
        <f t="shared" si="1"/>
        <v>0</v>
      </c>
      <c r="O26" s="51">
        <v>1000</v>
      </c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0">
        <f t="shared" si="6"/>
        <v>4000</v>
      </c>
      <c r="AC26" s="51"/>
      <c r="AD26" s="51"/>
      <c r="AE26" s="51"/>
      <c r="AF26" s="51"/>
      <c r="AG26" s="51">
        <v>4000</v>
      </c>
      <c r="AH26" s="51"/>
      <c r="AI26" s="51"/>
      <c r="AJ26" s="51"/>
      <c r="AK26" s="51"/>
      <c r="AL26" s="51"/>
      <c r="AM26" s="51"/>
      <c r="AN26" s="51"/>
      <c r="AO26" s="51"/>
      <c r="AP26" s="50">
        <f t="shared" si="13"/>
        <v>4000</v>
      </c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0">
        <f t="shared" si="14"/>
        <v>0</v>
      </c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0">
        <f t="shared" si="28"/>
        <v>0</v>
      </c>
      <c r="BV26" s="51"/>
      <c r="BW26" s="50">
        <f t="shared" si="16"/>
        <v>0</v>
      </c>
      <c r="BX26" s="51"/>
      <c r="BY26" s="49"/>
      <c r="BZ26" s="49"/>
      <c r="CA26" s="51"/>
      <c r="CB26" s="50">
        <f t="shared" si="17"/>
        <v>0</v>
      </c>
      <c r="CC26" s="52"/>
      <c r="CD26" s="52"/>
      <c r="CE26" s="52">
        <v>20000</v>
      </c>
      <c r="CF26" s="52"/>
      <c r="CG26" s="51"/>
      <c r="CH26" s="52"/>
      <c r="CI26" s="50">
        <f t="shared" si="7"/>
        <v>20000</v>
      </c>
      <c r="CJ26" s="49"/>
      <c r="CK26" s="50">
        <f t="shared" si="2"/>
        <v>0</v>
      </c>
      <c r="CL26" s="49"/>
      <c r="CM26" s="50">
        <f t="shared" si="2"/>
        <v>0</v>
      </c>
      <c r="CO26" s="51"/>
    </row>
    <row r="27" spans="1:132" s="4" customFormat="1" ht="24.95" customHeight="1" x14ac:dyDescent="0.25">
      <c r="A27" s="2">
        <v>3223</v>
      </c>
      <c r="B27" s="3" t="s">
        <v>65</v>
      </c>
      <c r="C27" s="49">
        <v>744787</v>
      </c>
      <c r="D27" s="49">
        <v>464613.74</v>
      </c>
      <c r="E27" s="57">
        <v>600000</v>
      </c>
      <c r="F27" s="49">
        <f t="shared" si="27"/>
        <v>22984</v>
      </c>
      <c r="G27" s="50">
        <f t="shared" si="0"/>
        <v>767771</v>
      </c>
      <c r="H27" s="51"/>
      <c r="I27" s="51">
        <v>460271</v>
      </c>
      <c r="J27" s="51"/>
      <c r="K27" s="51">
        <v>1500</v>
      </c>
      <c r="L27" s="50">
        <f t="shared" si="12"/>
        <v>461771</v>
      </c>
      <c r="M27" s="51">
        <f>CO27*15%</f>
        <v>0</v>
      </c>
      <c r="N27" s="50">
        <f t="shared" si="1"/>
        <v>0</v>
      </c>
      <c r="O27" s="51">
        <v>147000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>
        <v>2000</v>
      </c>
      <c r="AA27" s="51"/>
      <c r="AB27" s="50">
        <f t="shared" si="6"/>
        <v>149000</v>
      </c>
      <c r="AC27" s="51">
        <v>147000</v>
      </c>
      <c r="AD27" s="51"/>
      <c r="AE27" s="51"/>
      <c r="AF27" s="51"/>
      <c r="AG27" s="51">
        <v>5000</v>
      </c>
      <c r="AH27" s="51"/>
      <c r="AI27" s="51"/>
      <c r="AJ27" s="51"/>
      <c r="AK27" s="51"/>
      <c r="AL27" s="51"/>
      <c r="AM27" s="51"/>
      <c r="AN27" s="51"/>
      <c r="AO27" s="51"/>
      <c r="AP27" s="50">
        <f t="shared" si="13"/>
        <v>152000</v>
      </c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0">
        <f t="shared" si="14"/>
        <v>0</v>
      </c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0">
        <f t="shared" si="28"/>
        <v>0</v>
      </c>
      <c r="BV27" s="51"/>
      <c r="BW27" s="50">
        <f t="shared" si="16"/>
        <v>0</v>
      </c>
      <c r="BX27" s="51"/>
      <c r="BY27" s="49"/>
      <c r="BZ27" s="49"/>
      <c r="CA27" s="51"/>
      <c r="CB27" s="50">
        <f t="shared" si="17"/>
        <v>0</v>
      </c>
      <c r="CC27" s="52"/>
      <c r="CD27" s="52"/>
      <c r="CE27" s="52">
        <v>5000</v>
      </c>
      <c r="CF27" s="52"/>
      <c r="CG27" s="51"/>
      <c r="CH27" s="52"/>
      <c r="CI27" s="50">
        <f t="shared" si="7"/>
        <v>5000</v>
      </c>
      <c r="CJ27" s="49"/>
      <c r="CK27" s="50">
        <f t="shared" si="2"/>
        <v>0</v>
      </c>
      <c r="CL27" s="49"/>
      <c r="CM27" s="50">
        <f t="shared" si="2"/>
        <v>0</v>
      </c>
      <c r="CO27" s="51"/>
    </row>
    <row r="28" spans="1:132" s="4" customFormat="1" ht="24.95" customHeight="1" x14ac:dyDescent="0.25">
      <c r="A28" s="2">
        <v>3224</v>
      </c>
      <c r="B28" s="3" t="s">
        <v>11</v>
      </c>
      <c r="C28" s="51">
        <v>84287</v>
      </c>
      <c r="D28" s="51">
        <v>51618.06</v>
      </c>
      <c r="E28" s="57">
        <v>60000</v>
      </c>
      <c r="F28" s="49">
        <f t="shared" si="27"/>
        <v>33163</v>
      </c>
      <c r="G28" s="50">
        <f t="shared" si="0"/>
        <v>117450</v>
      </c>
      <c r="H28" s="51"/>
      <c r="I28" s="51">
        <v>50000</v>
      </c>
      <c r="J28" s="51"/>
      <c r="K28" s="51">
        <v>30000</v>
      </c>
      <c r="L28" s="50">
        <f t="shared" si="12"/>
        <v>80000</v>
      </c>
      <c r="M28" s="51">
        <f>CO28*15%</f>
        <v>0</v>
      </c>
      <c r="N28" s="50">
        <f t="shared" si="1"/>
        <v>0</v>
      </c>
      <c r="O28" s="51">
        <v>14000</v>
      </c>
      <c r="P28" s="51"/>
      <c r="Q28" s="51"/>
      <c r="R28" s="51"/>
      <c r="S28" s="51"/>
      <c r="T28" s="51">
        <v>200</v>
      </c>
      <c r="U28" s="51"/>
      <c r="V28" s="51"/>
      <c r="W28" s="51"/>
      <c r="X28" s="51"/>
      <c r="Y28" s="51"/>
      <c r="Z28" s="51">
        <v>9000</v>
      </c>
      <c r="AA28" s="51"/>
      <c r="AB28" s="50">
        <f t="shared" si="6"/>
        <v>23200</v>
      </c>
      <c r="AC28" s="51">
        <v>3000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0">
        <f t="shared" si="13"/>
        <v>3000</v>
      </c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0">
        <f t="shared" si="14"/>
        <v>0</v>
      </c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>
        <v>4000</v>
      </c>
      <c r="BR28" s="51"/>
      <c r="BS28" s="51"/>
      <c r="BT28" s="51"/>
      <c r="BU28" s="50">
        <f t="shared" si="28"/>
        <v>4000</v>
      </c>
      <c r="BV28" s="51">
        <v>250</v>
      </c>
      <c r="BW28" s="50">
        <f t="shared" si="16"/>
        <v>250</v>
      </c>
      <c r="BX28" s="51"/>
      <c r="BY28" s="49"/>
      <c r="BZ28" s="49"/>
      <c r="CA28" s="51"/>
      <c r="CB28" s="50">
        <f t="shared" si="17"/>
        <v>0</v>
      </c>
      <c r="CC28" s="52"/>
      <c r="CD28" s="52"/>
      <c r="CE28" s="52"/>
      <c r="CF28" s="52"/>
      <c r="CG28" s="51"/>
      <c r="CH28" s="52"/>
      <c r="CI28" s="50">
        <f t="shared" si="7"/>
        <v>0</v>
      </c>
      <c r="CJ28" s="49">
        <v>7000</v>
      </c>
      <c r="CK28" s="50">
        <f t="shared" si="2"/>
        <v>7000</v>
      </c>
      <c r="CL28" s="49"/>
      <c r="CM28" s="50">
        <f t="shared" si="2"/>
        <v>0</v>
      </c>
      <c r="CO28" s="51"/>
    </row>
    <row r="29" spans="1:132" s="4" customFormat="1" ht="24.95" customHeight="1" x14ac:dyDescent="0.25">
      <c r="A29" s="2">
        <v>3225</v>
      </c>
      <c r="B29" s="3" t="s">
        <v>12</v>
      </c>
      <c r="C29" s="49">
        <v>219171</v>
      </c>
      <c r="D29" s="49">
        <v>92827.32</v>
      </c>
      <c r="E29" s="57">
        <v>120000</v>
      </c>
      <c r="F29" s="49">
        <f t="shared" si="27"/>
        <v>-8171</v>
      </c>
      <c r="G29" s="50">
        <f t="shared" si="0"/>
        <v>211000</v>
      </c>
      <c r="H29" s="51"/>
      <c r="I29" s="51">
        <v>110000</v>
      </c>
      <c r="J29" s="51"/>
      <c r="K29" s="51">
        <v>60000</v>
      </c>
      <c r="L29" s="50">
        <f t="shared" si="12"/>
        <v>170000</v>
      </c>
      <c r="M29" s="51">
        <f>CO29*15%</f>
        <v>0</v>
      </c>
      <c r="N29" s="50">
        <f t="shared" si="1"/>
        <v>0</v>
      </c>
      <c r="O29" s="51">
        <v>24000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>
        <v>2000</v>
      </c>
      <c r="AA29" s="51"/>
      <c r="AB29" s="50">
        <f t="shared" si="6"/>
        <v>26000</v>
      </c>
      <c r="AC29" s="51">
        <v>7000</v>
      </c>
      <c r="AD29" s="51"/>
      <c r="AE29" s="51"/>
      <c r="AF29" s="51"/>
      <c r="AG29" s="51"/>
      <c r="AH29" s="51"/>
      <c r="AI29" s="51"/>
      <c r="AJ29" s="51"/>
      <c r="AK29" s="51">
        <v>8000</v>
      </c>
      <c r="AL29" s="51"/>
      <c r="AM29" s="51"/>
      <c r="AN29" s="51"/>
      <c r="AO29" s="51"/>
      <c r="AP29" s="50">
        <f t="shared" si="13"/>
        <v>15000</v>
      </c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0">
        <f t="shared" si="14"/>
        <v>0</v>
      </c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0">
        <f t="shared" si="28"/>
        <v>0</v>
      </c>
      <c r="BV29" s="51"/>
      <c r="BW29" s="50">
        <f t="shared" si="16"/>
        <v>0</v>
      </c>
      <c r="BX29" s="51"/>
      <c r="BY29" s="49"/>
      <c r="BZ29" s="49"/>
      <c r="CA29" s="51"/>
      <c r="CB29" s="50">
        <f t="shared" si="17"/>
        <v>0</v>
      </c>
      <c r="CC29" s="52"/>
      <c r="CD29" s="52"/>
      <c r="CE29" s="52"/>
      <c r="CF29" s="52"/>
      <c r="CG29" s="51"/>
      <c r="CH29" s="52"/>
      <c r="CI29" s="50">
        <f t="shared" si="7"/>
        <v>0</v>
      </c>
      <c r="CJ29" s="49"/>
      <c r="CK29" s="50">
        <f t="shared" si="2"/>
        <v>0</v>
      </c>
      <c r="CL29" s="49"/>
      <c r="CM29" s="50">
        <f t="shared" si="2"/>
        <v>0</v>
      </c>
      <c r="CO29" s="51"/>
    </row>
    <row r="30" spans="1:132" s="4" customFormat="1" ht="24.95" customHeight="1" x14ac:dyDescent="0.25">
      <c r="A30" s="2">
        <v>3227</v>
      </c>
      <c r="B30" s="3" t="s">
        <v>13</v>
      </c>
      <c r="C30" s="49">
        <v>16695</v>
      </c>
      <c r="D30" s="49">
        <v>12611.19</v>
      </c>
      <c r="E30" s="57">
        <v>15000</v>
      </c>
      <c r="F30" s="49">
        <f t="shared" si="27"/>
        <v>-3961</v>
      </c>
      <c r="G30" s="50">
        <f t="shared" si="0"/>
        <v>12734</v>
      </c>
      <c r="H30" s="51"/>
      <c r="I30" s="51">
        <v>5000</v>
      </c>
      <c r="J30" s="51"/>
      <c r="K30" s="51"/>
      <c r="L30" s="50">
        <f t="shared" si="12"/>
        <v>5000</v>
      </c>
      <c r="M30" s="51">
        <f>CO30*15%</f>
        <v>0</v>
      </c>
      <c r="N30" s="50">
        <f t="shared" si="1"/>
        <v>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0">
        <f t="shared" si="6"/>
        <v>0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0">
        <f t="shared" si="13"/>
        <v>0</v>
      </c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0">
        <f t="shared" si="14"/>
        <v>0</v>
      </c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0">
        <f t="shared" si="28"/>
        <v>0</v>
      </c>
      <c r="BV30" s="51">
        <v>5734</v>
      </c>
      <c r="BW30" s="50">
        <f t="shared" si="16"/>
        <v>5734</v>
      </c>
      <c r="BX30" s="51"/>
      <c r="BY30" s="49"/>
      <c r="BZ30" s="49"/>
      <c r="CA30" s="51"/>
      <c r="CB30" s="50">
        <f t="shared" si="17"/>
        <v>0</v>
      </c>
      <c r="CC30" s="52"/>
      <c r="CD30" s="52"/>
      <c r="CE30" s="52">
        <v>2000</v>
      </c>
      <c r="CF30" s="52"/>
      <c r="CG30" s="51"/>
      <c r="CH30" s="52"/>
      <c r="CI30" s="50">
        <f t="shared" si="7"/>
        <v>2000</v>
      </c>
      <c r="CJ30" s="49"/>
      <c r="CK30" s="50">
        <f t="shared" si="2"/>
        <v>0</v>
      </c>
      <c r="CL30" s="49"/>
      <c r="CM30" s="50">
        <f t="shared" si="2"/>
        <v>0</v>
      </c>
      <c r="CO30" s="51"/>
    </row>
    <row r="31" spans="1:132" s="7" customFormat="1" ht="24.95" customHeight="1" x14ac:dyDescent="0.25">
      <c r="A31" s="5">
        <v>322</v>
      </c>
      <c r="B31" s="6" t="s">
        <v>14</v>
      </c>
      <c r="C31" s="50">
        <f t="shared" ref="C31:G31" si="29">SUM(C25,C26,C27,C28,C29,C30)</f>
        <v>1479805</v>
      </c>
      <c r="D31" s="50">
        <f t="shared" si="29"/>
        <v>1047887.96</v>
      </c>
      <c r="E31" s="57">
        <f t="shared" si="29"/>
        <v>1320000</v>
      </c>
      <c r="F31" s="50">
        <f t="shared" si="29"/>
        <v>178808</v>
      </c>
      <c r="G31" s="50">
        <f t="shared" si="29"/>
        <v>1658613</v>
      </c>
      <c r="H31" s="50">
        <f>SUM(H25,H26,H27,H28,H29,H30)</f>
        <v>0</v>
      </c>
      <c r="I31" s="50">
        <f t="shared" ref="I31:BT31" si="30">SUM(I25,I26,I27,I28,I29,I30)</f>
        <v>745271</v>
      </c>
      <c r="J31" s="50">
        <f t="shared" si="30"/>
        <v>0</v>
      </c>
      <c r="K31" s="50">
        <f t="shared" si="30"/>
        <v>117500</v>
      </c>
      <c r="L31" s="50">
        <f t="shared" si="30"/>
        <v>862771</v>
      </c>
      <c r="M31" s="50">
        <f t="shared" si="30"/>
        <v>41550</v>
      </c>
      <c r="N31" s="50">
        <f t="shared" si="30"/>
        <v>41550</v>
      </c>
      <c r="O31" s="50">
        <f t="shared" si="30"/>
        <v>213000</v>
      </c>
      <c r="P31" s="50">
        <f t="shared" si="30"/>
        <v>0</v>
      </c>
      <c r="Q31" s="50">
        <f t="shared" si="30"/>
        <v>3000</v>
      </c>
      <c r="R31" s="50">
        <f t="shared" si="30"/>
        <v>1000</v>
      </c>
      <c r="S31" s="50">
        <f t="shared" si="30"/>
        <v>0</v>
      </c>
      <c r="T31" s="50">
        <f t="shared" si="30"/>
        <v>200</v>
      </c>
      <c r="U31" s="50">
        <f t="shared" si="30"/>
        <v>0</v>
      </c>
      <c r="V31" s="50">
        <f t="shared" si="30"/>
        <v>1000</v>
      </c>
      <c r="W31" s="50">
        <f t="shared" si="30"/>
        <v>0</v>
      </c>
      <c r="X31" s="50">
        <f t="shared" si="30"/>
        <v>0</v>
      </c>
      <c r="Y31" s="50">
        <f t="shared" si="30"/>
        <v>0</v>
      </c>
      <c r="Z31" s="50">
        <f t="shared" si="30"/>
        <v>15000</v>
      </c>
      <c r="AA31" s="50">
        <f t="shared" si="30"/>
        <v>0</v>
      </c>
      <c r="AB31" s="50">
        <f t="shared" si="30"/>
        <v>233200</v>
      </c>
      <c r="AC31" s="50">
        <f t="shared" si="30"/>
        <v>167000</v>
      </c>
      <c r="AD31" s="50">
        <f t="shared" si="30"/>
        <v>0</v>
      </c>
      <c r="AE31" s="50">
        <f t="shared" si="30"/>
        <v>0</v>
      </c>
      <c r="AF31" s="50">
        <f t="shared" si="30"/>
        <v>0</v>
      </c>
      <c r="AG31" s="50">
        <f t="shared" si="30"/>
        <v>9000</v>
      </c>
      <c r="AH31" s="50">
        <f t="shared" si="30"/>
        <v>0</v>
      </c>
      <c r="AI31" s="50">
        <f t="shared" si="30"/>
        <v>0</v>
      </c>
      <c r="AJ31" s="50">
        <f t="shared" si="30"/>
        <v>0</v>
      </c>
      <c r="AK31" s="50">
        <f t="shared" si="30"/>
        <v>8100</v>
      </c>
      <c r="AL31" s="50">
        <f t="shared" si="30"/>
        <v>0</v>
      </c>
      <c r="AM31" s="50">
        <f t="shared" si="30"/>
        <v>0</v>
      </c>
      <c r="AN31" s="50">
        <f t="shared" si="30"/>
        <v>0</v>
      </c>
      <c r="AO31" s="50">
        <f t="shared" si="30"/>
        <v>0</v>
      </c>
      <c r="AP31" s="50">
        <f t="shared" si="30"/>
        <v>184100</v>
      </c>
      <c r="AQ31" s="50">
        <f t="shared" si="30"/>
        <v>0</v>
      </c>
      <c r="AR31" s="50">
        <f t="shared" si="30"/>
        <v>0</v>
      </c>
      <c r="AS31" s="50">
        <f t="shared" si="30"/>
        <v>0</v>
      </c>
      <c r="AT31" s="50">
        <f t="shared" si="30"/>
        <v>0</v>
      </c>
      <c r="AU31" s="50">
        <f t="shared" si="30"/>
        <v>0</v>
      </c>
      <c r="AV31" s="50">
        <f t="shared" si="30"/>
        <v>1700</v>
      </c>
      <c r="AW31" s="50">
        <f t="shared" si="30"/>
        <v>0</v>
      </c>
      <c r="AX31" s="50">
        <f t="shared" si="30"/>
        <v>0</v>
      </c>
      <c r="AY31" s="50">
        <f t="shared" si="30"/>
        <v>0</v>
      </c>
      <c r="AZ31" s="50">
        <f t="shared" si="30"/>
        <v>40000</v>
      </c>
      <c r="BA31" s="50">
        <f t="shared" si="30"/>
        <v>0</v>
      </c>
      <c r="BB31" s="50">
        <f t="shared" si="30"/>
        <v>0</v>
      </c>
      <c r="BC31" s="50">
        <f t="shared" si="30"/>
        <v>0</v>
      </c>
      <c r="BD31" s="50">
        <f t="shared" si="30"/>
        <v>2000</v>
      </c>
      <c r="BE31" s="50">
        <f t="shared" si="30"/>
        <v>43700</v>
      </c>
      <c r="BF31" s="50">
        <f t="shared" si="30"/>
        <v>0</v>
      </c>
      <c r="BG31" s="50">
        <f t="shared" si="30"/>
        <v>0</v>
      </c>
      <c r="BH31" s="50">
        <f t="shared" si="30"/>
        <v>0</v>
      </c>
      <c r="BI31" s="50">
        <f t="shared" si="30"/>
        <v>0</v>
      </c>
      <c r="BJ31" s="50">
        <f t="shared" si="30"/>
        <v>0</v>
      </c>
      <c r="BK31" s="50">
        <f t="shared" si="30"/>
        <v>6000</v>
      </c>
      <c r="BL31" s="50">
        <f t="shared" si="30"/>
        <v>0</v>
      </c>
      <c r="BM31" s="50">
        <f t="shared" si="30"/>
        <v>0</v>
      </c>
      <c r="BN31" s="50">
        <f t="shared" si="30"/>
        <v>0</v>
      </c>
      <c r="BO31" s="50">
        <f t="shared" si="30"/>
        <v>1500</v>
      </c>
      <c r="BP31" s="50">
        <f t="shared" si="30"/>
        <v>0</v>
      </c>
      <c r="BQ31" s="50">
        <f t="shared" si="30"/>
        <v>8000</v>
      </c>
      <c r="BR31" s="50">
        <f t="shared" si="30"/>
        <v>0</v>
      </c>
      <c r="BS31" s="50">
        <f t="shared" si="30"/>
        <v>0</v>
      </c>
      <c r="BT31" s="50">
        <f t="shared" si="30"/>
        <v>174</v>
      </c>
      <c r="BU31" s="50">
        <f t="shared" ref="BU31:CM31" si="31">SUM(BU25,BU26,BU27,BU28,BU29,BU30)</f>
        <v>15674</v>
      </c>
      <c r="BV31" s="50">
        <f t="shared" si="31"/>
        <v>6168</v>
      </c>
      <c r="BW31" s="50">
        <f t="shared" si="31"/>
        <v>6168</v>
      </c>
      <c r="BX31" s="50">
        <f t="shared" si="31"/>
        <v>235450</v>
      </c>
      <c r="BY31" s="50">
        <f t="shared" si="31"/>
        <v>0</v>
      </c>
      <c r="BZ31" s="50">
        <f t="shared" si="31"/>
        <v>0</v>
      </c>
      <c r="CA31" s="50">
        <f t="shared" si="31"/>
        <v>0</v>
      </c>
      <c r="CB31" s="50">
        <f t="shared" si="31"/>
        <v>235450</v>
      </c>
      <c r="CC31" s="50">
        <f t="shared" si="31"/>
        <v>0</v>
      </c>
      <c r="CD31" s="50">
        <f t="shared" si="31"/>
        <v>0</v>
      </c>
      <c r="CE31" s="50">
        <f t="shared" si="31"/>
        <v>29000</v>
      </c>
      <c r="CF31" s="50">
        <f t="shared" si="31"/>
        <v>0</v>
      </c>
      <c r="CG31" s="50">
        <f t="shared" si="31"/>
        <v>0</v>
      </c>
      <c r="CH31" s="50">
        <f t="shared" si="31"/>
        <v>0</v>
      </c>
      <c r="CI31" s="50">
        <f t="shared" si="31"/>
        <v>29000</v>
      </c>
      <c r="CJ31" s="50">
        <f t="shared" si="31"/>
        <v>7000</v>
      </c>
      <c r="CK31" s="50">
        <f t="shared" si="31"/>
        <v>7000</v>
      </c>
      <c r="CL31" s="50">
        <f t="shared" si="31"/>
        <v>0</v>
      </c>
      <c r="CM31" s="50">
        <f t="shared" si="31"/>
        <v>0</v>
      </c>
      <c r="CN31" s="4"/>
      <c r="CO31" s="50">
        <f>SUM(CO25,CO26,CO27,CO28,CO29,CO30)</f>
        <v>277000</v>
      </c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</row>
    <row r="32" spans="1:132" s="4" customFormat="1" ht="24.95" customHeight="1" x14ac:dyDescent="0.25">
      <c r="A32" s="2">
        <v>3231</v>
      </c>
      <c r="B32" s="3" t="s">
        <v>66</v>
      </c>
      <c r="C32" s="51">
        <v>90475</v>
      </c>
      <c r="D32" s="51">
        <v>87396.76</v>
      </c>
      <c r="E32" s="57">
        <v>110000</v>
      </c>
      <c r="F32" s="49">
        <f t="shared" ref="F32:F40" si="32">G32-C32</f>
        <v>4825</v>
      </c>
      <c r="G32" s="50">
        <f t="shared" si="0"/>
        <v>95300</v>
      </c>
      <c r="H32" s="51"/>
      <c r="I32" s="51">
        <v>40000</v>
      </c>
      <c r="J32" s="51"/>
      <c r="K32" s="51">
        <v>5000</v>
      </c>
      <c r="L32" s="50">
        <f t="shared" si="12"/>
        <v>45000</v>
      </c>
      <c r="M32" s="51">
        <f>CO32*15%</f>
        <v>0</v>
      </c>
      <c r="N32" s="50">
        <f t="shared" si="1"/>
        <v>0</v>
      </c>
      <c r="O32" s="51">
        <v>12000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0">
        <f t="shared" si="6"/>
        <v>12000</v>
      </c>
      <c r="AC32" s="51">
        <v>12000</v>
      </c>
      <c r="AD32" s="51"/>
      <c r="AE32" s="51"/>
      <c r="AF32" s="51"/>
      <c r="AG32" s="51"/>
      <c r="AH32" s="51"/>
      <c r="AI32" s="51"/>
      <c r="AJ32" s="51"/>
      <c r="AK32" s="51">
        <v>300</v>
      </c>
      <c r="AL32" s="51"/>
      <c r="AM32" s="51">
        <v>1500</v>
      </c>
      <c r="AN32" s="51"/>
      <c r="AO32" s="51"/>
      <c r="AP32" s="50">
        <f t="shared" si="13"/>
        <v>13800</v>
      </c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0">
        <f t="shared" si="14"/>
        <v>0</v>
      </c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0">
        <f t="shared" ref="BU32:BU40" si="33">SUM(BF32:BT32)</f>
        <v>0</v>
      </c>
      <c r="BV32" s="51">
        <v>24500</v>
      </c>
      <c r="BW32" s="50">
        <f t="shared" si="16"/>
        <v>24500</v>
      </c>
      <c r="BX32" s="51"/>
      <c r="BY32" s="51"/>
      <c r="BZ32" s="51"/>
      <c r="CA32" s="51"/>
      <c r="CB32" s="50">
        <f t="shared" si="17"/>
        <v>0</v>
      </c>
      <c r="CC32" s="51"/>
      <c r="CD32" s="51"/>
      <c r="CE32" s="51"/>
      <c r="CF32" s="51"/>
      <c r="CG32" s="51"/>
      <c r="CH32" s="51"/>
      <c r="CI32" s="50">
        <f t="shared" si="7"/>
        <v>0</v>
      </c>
      <c r="CJ32" s="51"/>
      <c r="CK32" s="50">
        <f t="shared" si="2"/>
        <v>0</v>
      </c>
      <c r="CL32" s="51"/>
      <c r="CM32" s="50">
        <f t="shared" si="2"/>
        <v>0</v>
      </c>
      <c r="CO32" s="51"/>
    </row>
    <row r="33" spans="1:132" s="4" customFormat="1" ht="24.95" customHeight="1" x14ac:dyDescent="0.25">
      <c r="A33" s="2">
        <v>3232</v>
      </c>
      <c r="B33" s="3" t="s">
        <v>67</v>
      </c>
      <c r="C33" s="51">
        <v>961841</v>
      </c>
      <c r="D33" s="51">
        <v>1044333.85</v>
      </c>
      <c r="E33" s="57">
        <v>1250000</v>
      </c>
      <c r="F33" s="49">
        <f t="shared" si="32"/>
        <v>187659</v>
      </c>
      <c r="G33" s="50">
        <f t="shared" si="0"/>
        <v>1149500</v>
      </c>
      <c r="H33" s="51"/>
      <c r="I33" s="51">
        <v>234000</v>
      </c>
      <c r="J33" s="51"/>
      <c r="K33" s="51">
        <v>200000</v>
      </c>
      <c r="L33" s="50">
        <f t="shared" si="12"/>
        <v>434000</v>
      </c>
      <c r="M33" s="51">
        <f>CO33*15%</f>
        <v>0</v>
      </c>
      <c r="N33" s="50">
        <f t="shared" ref="N33:N105" si="34">SUM(M33)</f>
        <v>0</v>
      </c>
      <c r="O33" s="51">
        <v>450000</v>
      </c>
      <c r="P33" s="51"/>
      <c r="Q33" s="51"/>
      <c r="R33" s="51"/>
      <c r="S33" s="51"/>
      <c r="T33" s="51">
        <v>88000</v>
      </c>
      <c r="U33" s="51"/>
      <c r="V33" s="51"/>
      <c r="W33" s="51"/>
      <c r="X33" s="51"/>
      <c r="Y33" s="51"/>
      <c r="Z33" s="51">
        <v>11000</v>
      </c>
      <c r="AA33" s="51"/>
      <c r="AB33" s="50">
        <f t="shared" si="6"/>
        <v>549000</v>
      </c>
      <c r="AC33" s="51">
        <v>150000</v>
      </c>
      <c r="AD33" s="51"/>
      <c r="AE33" s="51"/>
      <c r="AF33" s="51"/>
      <c r="AG33" s="51"/>
      <c r="AH33" s="51"/>
      <c r="AI33" s="51"/>
      <c r="AJ33" s="51"/>
      <c r="AK33" s="51">
        <v>16500</v>
      </c>
      <c r="AL33" s="51"/>
      <c r="AM33" s="51"/>
      <c r="AN33" s="51"/>
      <c r="AO33" s="51"/>
      <c r="AP33" s="50">
        <f t="shared" si="13"/>
        <v>166500</v>
      </c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0">
        <f t="shared" si="14"/>
        <v>0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0">
        <f t="shared" si="33"/>
        <v>0</v>
      </c>
      <c r="BV33" s="51"/>
      <c r="BW33" s="50">
        <f t="shared" si="16"/>
        <v>0</v>
      </c>
      <c r="BX33" s="51"/>
      <c r="BY33" s="51"/>
      <c r="BZ33" s="51"/>
      <c r="CA33" s="51"/>
      <c r="CB33" s="50">
        <f t="shared" si="17"/>
        <v>0</v>
      </c>
      <c r="CC33" s="51"/>
      <c r="CD33" s="51"/>
      <c r="CE33" s="51"/>
      <c r="CF33" s="51"/>
      <c r="CG33" s="51"/>
      <c r="CH33" s="51"/>
      <c r="CI33" s="50">
        <f t="shared" si="7"/>
        <v>0</v>
      </c>
      <c r="CJ33" s="51"/>
      <c r="CK33" s="50">
        <f t="shared" ref="CK33:CM55" si="35">SUM(CJ33)</f>
        <v>0</v>
      </c>
      <c r="CL33" s="51"/>
      <c r="CM33" s="50">
        <f t="shared" si="35"/>
        <v>0</v>
      </c>
      <c r="CO33" s="51"/>
    </row>
    <row r="34" spans="1:132" s="4" customFormat="1" ht="24.95" customHeight="1" x14ac:dyDescent="0.25">
      <c r="A34" s="2">
        <v>3233</v>
      </c>
      <c r="B34" s="3" t="s">
        <v>68</v>
      </c>
      <c r="C34" s="51">
        <v>234107</v>
      </c>
      <c r="D34" s="51">
        <v>70101.440000000002</v>
      </c>
      <c r="E34" s="57">
        <v>85000</v>
      </c>
      <c r="F34" s="49">
        <f t="shared" si="32"/>
        <v>-55989</v>
      </c>
      <c r="G34" s="50">
        <f t="shared" si="0"/>
        <v>178118</v>
      </c>
      <c r="H34" s="51"/>
      <c r="I34" s="51">
        <v>88000</v>
      </c>
      <c r="J34" s="51"/>
      <c r="K34" s="51"/>
      <c r="L34" s="50">
        <f t="shared" si="12"/>
        <v>88000</v>
      </c>
      <c r="M34" s="51">
        <f>CO34*15%</f>
        <v>1680.75</v>
      </c>
      <c r="N34" s="50">
        <f t="shared" si="34"/>
        <v>1680.75</v>
      </c>
      <c r="O34" s="51">
        <v>24000</v>
      </c>
      <c r="P34" s="51"/>
      <c r="Q34" s="51"/>
      <c r="R34" s="51"/>
      <c r="S34" s="51"/>
      <c r="T34" s="51">
        <v>14000</v>
      </c>
      <c r="U34" s="51"/>
      <c r="V34" s="51"/>
      <c r="W34" s="51"/>
      <c r="X34" s="51"/>
      <c r="Y34" s="51"/>
      <c r="Z34" s="51"/>
      <c r="AA34" s="51"/>
      <c r="AB34" s="50">
        <f t="shared" si="6"/>
        <v>38000</v>
      </c>
      <c r="AC34" s="51">
        <v>6000</v>
      </c>
      <c r="AD34" s="51"/>
      <c r="AE34" s="51"/>
      <c r="AF34" s="51"/>
      <c r="AG34" s="51">
        <v>20000</v>
      </c>
      <c r="AH34" s="51"/>
      <c r="AI34" s="51"/>
      <c r="AJ34" s="51"/>
      <c r="AK34" s="51"/>
      <c r="AL34" s="51"/>
      <c r="AM34" s="51">
        <v>288</v>
      </c>
      <c r="AN34" s="51"/>
      <c r="AO34" s="51"/>
      <c r="AP34" s="50">
        <f t="shared" si="13"/>
        <v>26288</v>
      </c>
      <c r="AQ34" s="51"/>
      <c r="AR34" s="51">
        <v>12750</v>
      </c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0">
        <f t="shared" si="14"/>
        <v>12750</v>
      </c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>
        <v>1875</v>
      </c>
      <c r="BU34" s="50">
        <f t="shared" si="33"/>
        <v>1875</v>
      </c>
      <c r="BV34" s="51"/>
      <c r="BW34" s="50">
        <f t="shared" si="16"/>
        <v>0</v>
      </c>
      <c r="BX34" s="51">
        <f>CO34*85%</f>
        <v>9524.25</v>
      </c>
      <c r="BY34" s="51"/>
      <c r="BZ34" s="51"/>
      <c r="CA34" s="51"/>
      <c r="CB34" s="50">
        <f t="shared" si="17"/>
        <v>9524.25</v>
      </c>
      <c r="CC34" s="51"/>
      <c r="CD34" s="51"/>
      <c r="CE34" s="51"/>
      <c r="CF34" s="51"/>
      <c r="CG34" s="51"/>
      <c r="CH34" s="51"/>
      <c r="CI34" s="50">
        <f t="shared" si="7"/>
        <v>0</v>
      </c>
      <c r="CJ34" s="51"/>
      <c r="CK34" s="50">
        <f t="shared" si="35"/>
        <v>0</v>
      </c>
      <c r="CL34" s="51"/>
      <c r="CM34" s="50">
        <f t="shared" si="35"/>
        <v>0</v>
      </c>
      <c r="CO34" s="51">
        <v>11205</v>
      </c>
    </row>
    <row r="35" spans="1:132" s="4" customFormat="1" ht="24.95" customHeight="1" x14ac:dyDescent="0.25">
      <c r="A35" s="2">
        <v>3234</v>
      </c>
      <c r="B35" s="3" t="s">
        <v>114</v>
      </c>
      <c r="C35" s="51">
        <v>189088</v>
      </c>
      <c r="D35" s="51">
        <v>120568.55</v>
      </c>
      <c r="E35" s="57">
        <v>147000</v>
      </c>
      <c r="F35" s="49">
        <f t="shared" si="32"/>
        <v>-21588</v>
      </c>
      <c r="G35" s="50">
        <f t="shared" si="0"/>
        <v>167500</v>
      </c>
      <c r="H35" s="51"/>
      <c r="I35" s="51">
        <v>117000</v>
      </c>
      <c r="J35" s="51"/>
      <c r="K35" s="51"/>
      <c r="L35" s="50">
        <f t="shared" si="12"/>
        <v>117000</v>
      </c>
      <c r="M35" s="51">
        <f>CO35*15%</f>
        <v>0</v>
      </c>
      <c r="N35" s="50">
        <f t="shared" si="34"/>
        <v>0</v>
      </c>
      <c r="O35" s="51">
        <v>45000</v>
      </c>
      <c r="P35" s="51">
        <v>4000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0">
        <f t="shared" si="6"/>
        <v>49000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0">
        <f t="shared" si="13"/>
        <v>0</v>
      </c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0">
        <f t="shared" si="14"/>
        <v>0</v>
      </c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0">
        <f t="shared" si="33"/>
        <v>0</v>
      </c>
      <c r="BV35" s="51"/>
      <c r="BW35" s="50">
        <f t="shared" si="16"/>
        <v>0</v>
      </c>
      <c r="BX35" s="51"/>
      <c r="BY35" s="51"/>
      <c r="BZ35" s="51"/>
      <c r="CA35" s="51"/>
      <c r="CB35" s="50">
        <f t="shared" si="17"/>
        <v>0</v>
      </c>
      <c r="CC35" s="51"/>
      <c r="CD35" s="51"/>
      <c r="CE35" s="51">
        <v>1500</v>
      </c>
      <c r="CF35" s="51"/>
      <c r="CG35" s="51"/>
      <c r="CH35" s="51"/>
      <c r="CI35" s="50">
        <f t="shared" si="7"/>
        <v>1500</v>
      </c>
      <c r="CJ35" s="51"/>
      <c r="CK35" s="50">
        <f t="shared" si="35"/>
        <v>0</v>
      </c>
      <c r="CL35" s="51"/>
      <c r="CM35" s="50">
        <f t="shared" si="35"/>
        <v>0</v>
      </c>
      <c r="CO35" s="51"/>
    </row>
    <row r="36" spans="1:132" s="4" customFormat="1" ht="24.95" customHeight="1" x14ac:dyDescent="0.25">
      <c r="A36" s="2">
        <v>3235</v>
      </c>
      <c r="B36" s="3" t="s">
        <v>70</v>
      </c>
      <c r="C36" s="51">
        <v>603676</v>
      </c>
      <c r="D36" s="51">
        <v>291777.46999999997</v>
      </c>
      <c r="E36" s="57">
        <v>350000</v>
      </c>
      <c r="F36" s="49">
        <f t="shared" si="32"/>
        <v>-287105</v>
      </c>
      <c r="G36" s="50">
        <f t="shared" si="0"/>
        <v>316571</v>
      </c>
      <c r="H36" s="51"/>
      <c r="I36" s="51">
        <v>120000</v>
      </c>
      <c r="J36" s="51"/>
      <c r="K36" s="51">
        <v>20000</v>
      </c>
      <c r="L36" s="50">
        <f t="shared" si="12"/>
        <v>140000</v>
      </c>
      <c r="M36" s="51">
        <f>CO36*15%</f>
        <v>0</v>
      </c>
      <c r="N36" s="50">
        <f t="shared" si="34"/>
        <v>0</v>
      </c>
      <c r="O36" s="51">
        <v>60000</v>
      </c>
      <c r="P36" s="51">
        <v>67000</v>
      </c>
      <c r="Q36" s="51"/>
      <c r="R36" s="51">
        <v>7000</v>
      </c>
      <c r="S36" s="51"/>
      <c r="T36" s="51">
        <v>25000</v>
      </c>
      <c r="U36" s="51"/>
      <c r="V36" s="51"/>
      <c r="W36" s="51"/>
      <c r="X36" s="51"/>
      <c r="Y36" s="51"/>
      <c r="Z36" s="51">
        <v>7000</v>
      </c>
      <c r="AA36" s="51"/>
      <c r="AB36" s="50">
        <f t="shared" si="6"/>
        <v>166000</v>
      </c>
      <c r="AC36" s="51"/>
      <c r="AD36" s="51"/>
      <c r="AE36" s="51"/>
      <c r="AF36" s="51"/>
      <c r="AG36" s="51"/>
      <c r="AH36" s="51"/>
      <c r="AI36" s="51"/>
      <c r="AJ36" s="51"/>
      <c r="AK36" s="51">
        <v>5500</v>
      </c>
      <c r="AL36" s="51"/>
      <c r="AM36" s="51"/>
      <c r="AN36" s="51"/>
      <c r="AO36" s="51"/>
      <c r="AP36" s="50">
        <f t="shared" si="13"/>
        <v>5500</v>
      </c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0">
        <f t="shared" si="14"/>
        <v>0</v>
      </c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>
        <v>5071</v>
      </c>
      <c r="BR36" s="51"/>
      <c r="BS36" s="51"/>
      <c r="BT36" s="51"/>
      <c r="BU36" s="50">
        <f t="shared" si="33"/>
        <v>5071</v>
      </c>
      <c r="BV36" s="51"/>
      <c r="BW36" s="50">
        <f t="shared" si="16"/>
        <v>0</v>
      </c>
      <c r="BX36" s="51"/>
      <c r="BY36" s="51"/>
      <c r="BZ36" s="51"/>
      <c r="CA36" s="51"/>
      <c r="CB36" s="50">
        <f t="shared" si="17"/>
        <v>0</v>
      </c>
      <c r="CC36" s="51"/>
      <c r="CD36" s="51"/>
      <c r="CE36" s="51"/>
      <c r="CF36" s="51"/>
      <c r="CG36" s="51"/>
      <c r="CH36" s="51"/>
      <c r="CI36" s="50">
        <f t="shared" si="7"/>
        <v>0</v>
      </c>
      <c r="CJ36" s="51"/>
      <c r="CK36" s="50">
        <f t="shared" si="35"/>
        <v>0</v>
      </c>
      <c r="CL36" s="51"/>
      <c r="CM36" s="50">
        <f t="shared" si="35"/>
        <v>0</v>
      </c>
      <c r="CO36" s="51"/>
    </row>
    <row r="37" spans="1:132" s="4" customFormat="1" ht="24.95" customHeight="1" x14ac:dyDescent="0.25">
      <c r="A37" s="2">
        <v>3236</v>
      </c>
      <c r="B37" s="3" t="s">
        <v>115</v>
      </c>
      <c r="C37" s="51">
        <v>16600</v>
      </c>
      <c r="D37" s="51">
        <v>24819.65</v>
      </c>
      <c r="E37" s="57">
        <v>35000</v>
      </c>
      <c r="F37" s="49">
        <f t="shared" si="32"/>
        <v>2400</v>
      </c>
      <c r="G37" s="50">
        <f t="shared" si="0"/>
        <v>19000</v>
      </c>
      <c r="H37" s="51">
        <v>15000</v>
      </c>
      <c r="I37" s="51"/>
      <c r="J37" s="51"/>
      <c r="K37" s="51"/>
      <c r="L37" s="50">
        <f t="shared" si="12"/>
        <v>15000</v>
      </c>
      <c r="M37" s="51">
        <f>CO37*15%</f>
        <v>0</v>
      </c>
      <c r="N37" s="50">
        <f t="shared" si="34"/>
        <v>0</v>
      </c>
      <c r="O37" s="51">
        <v>4000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0">
        <f t="shared" si="6"/>
        <v>4000</v>
      </c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0">
        <f t="shared" si="13"/>
        <v>0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0">
        <f t="shared" si="14"/>
        <v>0</v>
      </c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0">
        <f t="shared" si="33"/>
        <v>0</v>
      </c>
      <c r="BV37" s="51"/>
      <c r="BW37" s="50">
        <f t="shared" si="16"/>
        <v>0</v>
      </c>
      <c r="BX37" s="51"/>
      <c r="BY37" s="51"/>
      <c r="BZ37" s="51"/>
      <c r="CA37" s="51"/>
      <c r="CB37" s="50">
        <f t="shared" si="17"/>
        <v>0</v>
      </c>
      <c r="CC37" s="51"/>
      <c r="CD37" s="51"/>
      <c r="CE37" s="51"/>
      <c r="CF37" s="51"/>
      <c r="CG37" s="51"/>
      <c r="CH37" s="51"/>
      <c r="CI37" s="50">
        <f t="shared" si="7"/>
        <v>0</v>
      </c>
      <c r="CJ37" s="51"/>
      <c r="CK37" s="50">
        <f>SUM(CJ37)</f>
        <v>0</v>
      </c>
      <c r="CL37" s="51"/>
      <c r="CM37" s="50">
        <f>SUM(CL37)</f>
        <v>0</v>
      </c>
      <c r="CO37" s="51"/>
    </row>
    <row r="38" spans="1:132" s="4" customFormat="1" ht="24.95" customHeight="1" x14ac:dyDescent="0.25">
      <c r="A38" s="2">
        <v>3237</v>
      </c>
      <c r="B38" s="3" t="s">
        <v>15</v>
      </c>
      <c r="C38" s="51">
        <v>10301223</v>
      </c>
      <c r="D38" s="51">
        <v>6166256.2800000003</v>
      </c>
      <c r="E38" s="57">
        <v>7400000</v>
      </c>
      <c r="F38" s="49">
        <f t="shared" si="32"/>
        <v>-2624566</v>
      </c>
      <c r="G38" s="50">
        <f t="shared" si="0"/>
        <v>7676657</v>
      </c>
      <c r="H38" s="51"/>
      <c r="I38" s="51">
        <v>166000</v>
      </c>
      <c r="J38" s="51"/>
      <c r="K38" s="51">
        <v>140000</v>
      </c>
      <c r="L38" s="50">
        <f t="shared" si="12"/>
        <v>306000</v>
      </c>
      <c r="M38" s="51">
        <f>CO38*15%</f>
        <v>25312.5</v>
      </c>
      <c r="N38" s="50">
        <f t="shared" si="34"/>
        <v>25312.5</v>
      </c>
      <c r="O38" s="51">
        <v>3400000</v>
      </c>
      <c r="P38" s="51"/>
      <c r="Q38" s="51">
        <v>10000</v>
      </c>
      <c r="R38" s="51">
        <v>1500</v>
      </c>
      <c r="S38" s="51">
        <v>2000</v>
      </c>
      <c r="T38" s="51">
        <v>230000</v>
      </c>
      <c r="U38" s="51"/>
      <c r="V38" s="51"/>
      <c r="W38" s="51"/>
      <c r="X38" s="51"/>
      <c r="Y38" s="51"/>
      <c r="Z38" s="51"/>
      <c r="AA38" s="51"/>
      <c r="AB38" s="50">
        <f t="shared" si="6"/>
        <v>3643500</v>
      </c>
      <c r="AC38" s="51">
        <v>800000</v>
      </c>
      <c r="AD38" s="51"/>
      <c r="AE38" s="51"/>
      <c r="AF38" s="51"/>
      <c r="AG38" s="51"/>
      <c r="AH38" s="51"/>
      <c r="AI38" s="51"/>
      <c r="AJ38" s="51"/>
      <c r="AK38" s="51">
        <v>35000</v>
      </c>
      <c r="AL38" s="51"/>
      <c r="AM38" s="51"/>
      <c r="AN38" s="51"/>
      <c r="AO38" s="51"/>
      <c r="AP38" s="50">
        <f t="shared" si="13"/>
        <v>835000</v>
      </c>
      <c r="AQ38" s="51">
        <v>893028</v>
      </c>
      <c r="AR38" s="51"/>
      <c r="AS38" s="51"/>
      <c r="AT38" s="51"/>
      <c r="AU38" s="51"/>
      <c r="AV38" s="51">
        <v>187000</v>
      </c>
      <c r="AW38" s="51"/>
      <c r="AX38" s="51">
        <v>30000</v>
      </c>
      <c r="AY38" s="51"/>
      <c r="AZ38" s="51"/>
      <c r="BA38" s="51"/>
      <c r="BB38" s="51">
        <v>415000</v>
      </c>
      <c r="BC38" s="51"/>
      <c r="BD38" s="51">
        <v>100000</v>
      </c>
      <c r="BE38" s="50">
        <f t="shared" si="14"/>
        <v>1625028</v>
      </c>
      <c r="BF38" s="51"/>
      <c r="BG38" s="51">
        <v>27574</v>
      </c>
      <c r="BH38" s="51"/>
      <c r="BI38" s="51"/>
      <c r="BJ38" s="51">
        <v>30000</v>
      </c>
      <c r="BK38" s="51"/>
      <c r="BL38" s="51"/>
      <c r="BM38" s="51"/>
      <c r="BN38" s="51">
        <v>7000</v>
      </c>
      <c r="BO38" s="51"/>
      <c r="BP38" s="51"/>
      <c r="BQ38" s="51">
        <v>0</v>
      </c>
      <c r="BR38" s="51"/>
      <c r="BS38" s="51"/>
      <c r="BT38" s="51">
        <v>140135</v>
      </c>
      <c r="BU38" s="50">
        <f t="shared" si="33"/>
        <v>204709</v>
      </c>
      <c r="BV38" s="51">
        <v>462195</v>
      </c>
      <c r="BW38" s="50">
        <f t="shared" si="16"/>
        <v>462195</v>
      </c>
      <c r="BX38" s="51">
        <f>CO38*85%</f>
        <v>143437.5</v>
      </c>
      <c r="BY38" s="51"/>
      <c r="BZ38" s="51"/>
      <c r="CA38" s="51">
        <v>431475</v>
      </c>
      <c r="CB38" s="50">
        <f t="shared" si="17"/>
        <v>574912.5</v>
      </c>
      <c r="CC38" s="51"/>
      <c r="CD38" s="51"/>
      <c r="CE38" s="51"/>
      <c r="CF38" s="51"/>
      <c r="CG38" s="51"/>
      <c r="CH38" s="51"/>
      <c r="CI38" s="50">
        <f t="shared" si="7"/>
        <v>0</v>
      </c>
      <c r="CJ38" s="51"/>
      <c r="CK38" s="50">
        <f t="shared" si="35"/>
        <v>0</v>
      </c>
      <c r="CL38" s="51"/>
      <c r="CM38" s="50">
        <f t="shared" si="35"/>
        <v>0</v>
      </c>
      <c r="CO38" s="51">
        <v>168750</v>
      </c>
    </row>
    <row r="39" spans="1:132" s="4" customFormat="1" ht="24.95" customHeight="1" x14ac:dyDescent="0.25">
      <c r="A39" s="2">
        <v>3238</v>
      </c>
      <c r="B39" s="3" t="s">
        <v>16</v>
      </c>
      <c r="C39" s="51">
        <v>537781</v>
      </c>
      <c r="D39" s="51">
        <v>398961.03</v>
      </c>
      <c r="E39" s="57">
        <v>320000</v>
      </c>
      <c r="F39" s="49">
        <f t="shared" si="32"/>
        <v>-86781</v>
      </c>
      <c r="G39" s="50">
        <f t="shared" si="0"/>
        <v>451000</v>
      </c>
      <c r="H39" s="51"/>
      <c r="I39" s="51">
        <v>300000</v>
      </c>
      <c r="J39" s="51"/>
      <c r="K39" s="51">
        <v>4000</v>
      </c>
      <c r="L39" s="50">
        <f t="shared" si="12"/>
        <v>304000</v>
      </c>
      <c r="M39" s="51">
        <f>CO39*15%</f>
        <v>0</v>
      </c>
      <c r="N39" s="50">
        <f t="shared" si="34"/>
        <v>0</v>
      </c>
      <c r="O39" s="51">
        <v>7000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0">
        <f t="shared" si="6"/>
        <v>7000</v>
      </c>
      <c r="AC39" s="51">
        <v>80000</v>
      </c>
      <c r="AD39" s="51"/>
      <c r="AE39" s="51"/>
      <c r="AF39" s="51"/>
      <c r="AG39" s="51">
        <v>10000</v>
      </c>
      <c r="AH39" s="51"/>
      <c r="AI39" s="51"/>
      <c r="AJ39" s="51"/>
      <c r="AK39" s="51"/>
      <c r="AL39" s="51"/>
      <c r="AM39" s="51"/>
      <c r="AN39" s="51"/>
      <c r="AO39" s="51"/>
      <c r="AP39" s="50">
        <f t="shared" si="13"/>
        <v>90000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0">
        <f t="shared" si="14"/>
        <v>0</v>
      </c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0">
        <f t="shared" si="33"/>
        <v>0</v>
      </c>
      <c r="BV39" s="51"/>
      <c r="BW39" s="50">
        <f t="shared" si="16"/>
        <v>0</v>
      </c>
      <c r="BX39" s="51"/>
      <c r="BY39" s="51">
        <v>50000</v>
      </c>
      <c r="BZ39" s="51"/>
      <c r="CA39" s="51"/>
      <c r="CB39" s="50">
        <f t="shared" si="17"/>
        <v>50000</v>
      </c>
      <c r="CC39" s="51"/>
      <c r="CD39" s="51"/>
      <c r="CE39" s="51"/>
      <c r="CF39" s="51"/>
      <c r="CG39" s="51"/>
      <c r="CH39" s="51"/>
      <c r="CI39" s="50">
        <f t="shared" si="7"/>
        <v>0</v>
      </c>
      <c r="CJ39" s="51"/>
      <c r="CK39" s="50">
        <f t="shared" si="35"/>
        <v>0</v>
      </c>
      <c r="CL39" s="51"/>
      <c r="CM39" s="50">
        <f t="shared" si="35"/>
        <v>0</v>
      </c>
      <c r="CO39" s="51"/>
    </row>
    <row r="40" spans="1:132" s="4" customFormat="1" ht="24.95" customHeight="1" x14ac:dyDescent="0.25">
      <c r="A40" s="8">
        <v>3239</v>
      </c>
      <c r="B40" s="9" t="s">
        <v>71</v>
      </c>
      <c r="C40" s="51">
        <v>664420</v>
      </c>
      <c r="D40" s="51">
        <v>198601.51</v>
      </c>
      <c r="E40" s="57">
        <v>235000</v>
      </c>
      <c r="F40" s="49">
        <f t="shared" si="32"/>
        <v>-320289</v>
      </c>
      <c r="G40" s="50">
        <f t="shared" si="0"/>
        <v>344131</v>
      </c>
      <c r="H40" s="51"/>
      <c r="I40" s="51">
        <v>165000</v>
      </c>
      <c r="J40" s="51"/>
      <c r="K40" s="51">
        <v>7000</v>
      </c>
      <c r="L40" s="50">
        <f t="shared" si="12"/>
        <v>172000</v>
      </c>
      <c r="M40" s="51">
        <f>CO40*15%</f>
        <v>0</v>
      </c>
      <c r="N40" s="50">
        <f t="shared" si="34"/>
        <v>0</v>
      </c>
      <c r="O40" s="51">
        <v>70000</v>
      </c>
      <c r="P40" s="51"/>
      <c r="Q40" s="51"/>
      <c r="R40" s="51">
        <v>3000</v>
      </c>
      <c r="S40" s="51"/>
      <c r="T40" s="51">
        <v>4000</v>
      </c>
      <c r="U40" s="51"/>
      <c r="V40" s="51">
        <v>4000</v>
      </c>
      <c r="W40" s="51"/>
      <c r="X40" s="51"/>
      <c r="Y40" s="51"/>
      <c r="Z40" s="51">
        <v>1000</v>
      </c>
      <c r="AA40" s="51"/>
      <c r="AB40" s="50">
        <f t="shared" si="6"/>
        <v>82000</v>
      </c>
      <c r="AC40" s="51">
        <v>3000</v>
      </c>
      <c r="AD40" s="51"/>
      <c r="AE40" s="51"/>
      <c r="AF40" s="51"/>
      <c r="AG40" s="51">
        <v>20000</v>
      </c>
      <c r="AH40" s="51"/>
      <c r="AI40" s="51"/>
      <c r="AJ40" s="51"/>
      <c r="AK40" s="51"/>
      <c r="AL40" s="51"/>
      <c r="AM40" s="51"/>
      <c r="AN40" s="51"/>
      <c r="AO40" s="51"/>
      <c r="AP40" s="50">
        <f t="shared" si="13"/>
        <v>23000</v>
      </c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>
        <v>50000</v>
      </c>
      <c r="BE40" s="50">
        <f t="shared" si="14"/>
        <v>50000</v>
      </c>
      <c r="BF40" s="51"/>
      <c r="BG40" s="51">
        <v>12509</v>
      </c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>
        <v>122</v>
      </c>
      <c r="BU40" s="50">
        <f t="shared" si="33"/>
        <v>12631</v>
      </c>
      <c r="BV40" s="51">
        <v>4500</v>
      </c>
      <c r="BW40" s="50">
        <f t="shared" si="16"/>
        <v>4500</v>
      </c>
      <c r="BX40" s="51"/>
      <c r="BY40" s="51"/>
      <c r="BZ40" s="51"/>
      <c r="CA40" s="51"/>
      <c r="CB40" s="50">
        <f t="shared" si="17"/>
        <v>0</v>
      </c>
      <c r="CC40" s="51"/>
      <c r="CD40" s="51"/>
      <c r="CE40" s="51"/>
      <c r="CF40" s="51"/>
      <c r="CG40" s="51"/>
      <c r="CH40" s="51"/>
      <c r="CI40" s="50">
        <f t="shared" si="7"/>
        <v>0</v>
      </c>
      <c r="CJ40" s="51"/>
      <c r="CK40" s="50">
        <f t="shared" si="35"/>
        <v>0</v>
      </c>
      <c r="CL40" s="51"/>
      <c r="CM40" s="50">
        <f t="shared" si="35"/>
        <v>0</v>
      </c>
      <c r="CO40" s="51"/>
    </row>
    <row r="41" spans="1:132" s="7" customFormat="1" ht="24.95" customHeight="1" x14ac:dyDescent="0.25">
      <c r="A41" s="10">
        <v>323</v>
      </c>
      <c r="B41" s="11" t="s">
        <v>72</v>
      </c>
      <c r="C41" s="50">
        <f t="shared" ref="C41:E41" si="36">SUM(C32,C33,C34,C35,C36,C37,C38,C39,C40)</f>
        <v>13599211</v>
      </c>
      <c r="D41" s="50">
        <f t="shared" si="36"/>
        <v>8402816.540000001</v>
      </c>
      <c r="E41" s="57">
        <f t="shared" si="36"/>
        <v>9932000</v>
      </c>
      <c r="F41" s="50">
        <f>SUM(F32,F33,F34,F35,F36,F37,F38,F39,F40)</f>
        <v>-3201434</v>
      </c>
      <c r="G41" s="50">
        <f t="shared" si="0"/>
        <v>10397777</v>
      </c>
      <c r="H41" s="50">
        <f t="shared" ref="H41:P41" si="37">SUM(H32,H33,H34,H35,H36,H37,H38,H39,H40)</f>
        <v>15000</v>
      </c>
      <c r="I41" s="50">
        <f t="shared" si="37"/>
        <v>1230000</v>
      </c>
      <c r="J41" s="50">
        <f t="shared" si="37"/>
        <v>0</v>
      </c>
      <c r="K41" s="50">
        <f t="shared" si="37"/>
        <v>376000</v>
      </c>
      <c r="L41" s="50">
        <f t="shared" si="37"/>
        <v>1621000</v>
      </c>
      <c r="M41" s="50">
        <f t="shared" si="37"/>
        <v>26993.25</v>
      </c>
      <c r="N41" s="50">
        <f t="shared" si="37"/>
        <v>26993.25</v>
      </c>
      <c r="O41" s="50">
        <f t="shared" si="37"/>
        <v>4072000</v>
      </c>
      <c r="P41" s="50">
        <f t="shared" si="37"/>
        <v>71000</v>
      </c>
      <c r="Q41" s="50">
        <f t="shared" ref="Q41:AA41" si="38">SUM(Q32,Q33,Q34,Q35,Q36,Q37,Q38,Q39,Q40)</f>
        <v>10000</v>
      </c>
      <c r="R41" s="50">
        <f t="shared" si="38"/>
        <v>11500</v>
      </c>
      <c r="S41" s="50">
        <f t="shared" si="38"/>
        <v>2000</v>
      </c>
      <c r="T41" s="50">
        <f t="shared" si="38"/>
        <v>361000</v>
      </c>
      <c r="U41" s="50">
        <f t="shared" si="38"/>
        <v>0</v>
      </c>
      <c r="V41" s="50">
        <f t="shared" si="38"/>
        <v>4000</v>
      </c>
      <c r="W41" s="50">
        <f t="shared" si="38"/>
        <v>0</v>
      </c>
      <c r="X41" s="50">
        <f t="shared" si="38"/>
        <v>0</v>
      </c>
      <c r="Y41" s="50">
        <f t="shared" si="38"/>
        <v>0</v>
      </c>
      <c r="Z41" s="50">
        <f t="shared" si="38"/>
        <v>19000</v>
      </c>
      <c r="AA41" s="50">
        <f t="shared" si="38"/>
        <v>0</v>
      </c>
      <c r="AB41" s="50">
        <f t="shared" ref="AB41:AL41" si="39">SUM(AB32,AB33,AB34,AB35,AB36,AB37,AB38,AB39,AB40)</f>
        <v>4550500</v>
      </c>
      <c r="AC41" s="50">
        <f t="shared" si="39"/>
        <v>1051000</v>
      </c>
      <c r="AD41" s="50">
        <f t="shared" si="39"/>
        <v>0</v>
      </c>
      <c r="AE41" s="50">
        <f t="shared" si="39"/>
        <v>0</v>
      </c>
      <c r="AF41" s="50">
        <f t="shared" si="39"/>
        <v>0</v>
      </c>
      <c r="AG41" s="50">
        <f t="shared" si="39"/>
        <v>50000</v>
      </c>
      <c r="AH41" s="50">
        <f t="shared" si="39"/>
        <v>0</v>
      </c>
      <c r="AI41" s="50">
        <f t="shared" si="39"/>
        <v>0</v>
      </c>
      <c r="AJ41" s="50">
        <f t="shared" si="39"/>
        <v>0</v>
      </c>
      <c r="AK41" s="50">
        <f t="shared" si="39"/>
        <v>57300</v>
      </c>
      <c r="AL41" s="50">
        <f t="shared" si="39"/>
        <v>0</v>
      </c>
      <c r="AM41" s="50">
        <f t="shared" ref="AM41:BF41" si="40">SUM(AM32,AM33,AM34,AM35,AM36,AM37,AM38,AM39,AM40)</f>
        <v>1788</v>
      </c>
      <c r="AN41" s="50">
        <f t="shared" si="40"/>
        <v>0</v>
      </c>
      <c r="AO41" s="50">
        <f t="shared" si="40"/>
        <v>0</v>
      </c>
      <c r="AP41" s="50">
        <f t="shared" si="40"/>
        <v>1160088</v>
      </c>
      <c r="AQ41" s="50">
        <f t="shared" si="40"/>
        <v>893028</v>
      </c>
      <c r="AR41" s="50">
        <f t="shared" si="40"/>
        <v>12750</v>
      </c>
      <c r="AS41" s="50">
        <f t="shared" si="40"/>
        <v>0</v>
      </c>
      <c r="AT41" s="50">
        <f t="shared" si="40"/>
        <v>0</v>
      </c>
      <c r="AU41" s="50">
        <f t="shared" si="40"/>
        <v>0</v>
      </c>
      <c r="AV41" s="50">
        <f t="shared" si="40"/>
        <v>187000</v>
      </c>
      <c r="AW41" s="50">
        <f t="shared" si="40"/>
        <v>0</v>
      </c>
      <c r="AX41" s="50">
        <f t="shared" si="40"/>
        <v>30000</v>
      </c>
      <c r="AY41" s="50">
        <f t="shared" si="40"/>
        <v>0</v>
      </c>
      <c r="AZ41" s="50">
        <f t="shared" si="40"/>
        <v>0</v>
      </c>
      <c r="BA41" s="50">
        <f t="shared" si="40"/>
        <v>0</v>
      </c>
      <c r="BB41" s="50">
        <f t="shared" si="40"/>
        <v>415000</v>
      </c>
      <c r="BC41" s="50">
        <f t="shared" si="40"/>
        <v>0</v>
      </c>
      <c r="BD41" s="50">
        <f t="shared" si="40"/>
        <v>150000</v>
      </c>
      <c r="BE41" s="50">
        <f t="shared" si="40"/>
        <v>1687778</v>
      </c>
      <c r="BF41" s="50">
        <f t="shared" si="40"/>
        <v>0</v>
      </c>
      <c r="BG41" s="50">
        <f t="shared" ref="BG41:BL41" si="41">SUM(BG32,BG33,BG34,BG35,BG36,BG37,BG38,BG39,BG40)</f>
        <v>40083</v>
      </c>
      <c r="BH41" s="50">
        <f t="shared" si="41"/>
        <v>0</v>
      </c>
      <c r="BI41" s="50">
        <f t="shared" si="41"/>
        <v>0</v>
      </c>
      <c r="BJ41" s="50">
        <f t="shared" si="41"/>
        <v>30000</v>
      </c>
      <c r="BK41" s="50">
        <f t="shared" si="41"/>
        <v>0</v>
      </c>
      <c r="BL41" s="50">
        <f t="shared" si="41"/>
        <v>0</v>
      </c>
      <c r="BM41" s="50">
        <f>SUM(BM32,BM33,BM34,BM35,BM36,BM37,BM38,BM39,BM40)</f>
        <v>0</v>
      </c>
      <c r="BN41" s="50">
        <f>SUM(BN32,BN33,BN34,BN35,BN36,BN37,BN38,BN39,BN40)</f>
        <v>7000</v>
      </c>
      <c r="BO41" s="50">
        <f>SUM(BO32,BO33,BO34,BO35,BO36,BO37,BO38,BO39,BO40)</f>
        <v>0</v>
      </c>
      <c r="BP41" s="50"/>
      <c r="BQ41" s="50">
        <f>SUM(BQ32,BQ33,BQ34,BQ35,BQ36,BQ37,BQ38,BQ39,BQ40)</f>
        <v>5071</v>
      </c>
      <c r="BR41" s="50">
        <f>SUM(BR32,BR33,BR34,BR35,BR36,BR37,BR38,BR39,BR40)</f>
        <v>0</v>
      </c>
      <c r="BS41" s="50">
        <f>SUM(BS32,BS33,BS34,BS35,BS36,BS37,BS38,BS39,BS40)</f>
        <v>0</v>
      </c>
      <c r="BT41" s="50">
        <f>SUM(BT32,BT33,BT34,BT35,BT36,BT37,BT38,BT39,BT40)</f>
        <v>142132</v>
      </c>
      <c r="BU41" s="50">
        <f>SUM(BU32:BU40)</f>
        <v>224286</v>
      </c>
      <c r="BV41" s="50">
        <f t="shared" ref="BV41:CH41" si="42">SUM(BV32,BV33,BV34,BV35,BV36,BV37,BV38,BV39,BV40)</f>
        <v>491195</v>
      </c>
      <c r="BW41" s="50">
        <f t="shared" si="42"/>
        <v>491195</v>
      </c>
      <c r="BX41" s="50">
        <f t="shared" si="42"/>
        <v>152961.75</v>
      </c>
      <c r="BY41" s="50">
        <f t="shared" si="42"/>
        <v>50000</v>
      </c>
      <c r="BZ41" s="50">
        <f t="shared" si="42"/>
        <v>0</v>
      </c>
      <c r="CA41" s="50">
        <f t="shared" si="42"/>
        <v>431475</v>
      </c>
      <c r="CB41" s="50">
        <f t="shared" si="42"/>
        <v>634436.75</v>
      </c>
      <c r="CC41" s="50">
        <f t="shared" si="42"/>
        <v>0</v>
      </c>
      <c r="CD41" s="50">
        <f t="shared" si="42"/>
        <v>0</v>
      </c>
      <c r="CE41" s="50">
        <f t="shared" si="42"/>
        <v>1500</v>
      </c>
      <c r="CF41" s="50">
        <f t="shared" si="42"/>
        <v>0</v>
      </c>
      <c r="CG41" s="50">
        <f t="shared" si="42"/>
        <v>0</v>
      </c>
      <c r="CH41" s="50">
        <f t="shared" si="42"/>
        <v>0</v>
      </c>
      <c r="CI41" s="50">
        <f t="shared" si="7"/>
        <v>1500</v>
      </c>
      <c r="CJ41" s="50">
        <f>SUM(CJ32,CJ33,CJ34,CJ35,CJ36,CJ37,CJ38,CJ39,CJ40)</f>
        <v>0</v>
      </c>
      <c r="CK41" s="50">
        <f>SUM(CK32,CK33,CK34,CK35,CK36,CK37,CK38,CK39,CK40)</f>
        <v>0</v>
      </c>
      <c r="CL41" s="50">
        <f>SUM(CL32,CL33,CL34,CL35,CL36,CL37,CL38,CL39,CL40)</f>
        <v>0</v>
      </c>
      <c r="CM41" s="50">
        <f>SUM(CM32,CM33,CM34,CM35,CM36,CM37,CM38,CM39,CM40)</f>
        <v>0</v>
      </c>
      <c r="CN41" s="4"/>
      <c r="CO41" s="50">
        <f t="shared" ref="CO41" si="43">SUM(CO32,CO33,CO34,CO35,CO36,CO37,CO38,CO39,CO40)</f>
        <v>179955</v>
      </c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</row>
    <row r="42" spans="1:132" s="4" customFormat="1" ht="24.95" customHeight="1" x14ac:dyDescent="0.25">
      <c r="A42" s="12">
        <v>3241</v>
      </c>
      <c r="B42" s="9" t="s">
        <v>17</v>
      </c>
      <c r="C42" s="49">
        <v>177392</v>
      </c>
      <c r="D42" s="49">
        <v>66517.460000000006</v>
      </c>
      <c r="E42" s="57">
        <v>77000</v>
      </c>
      <c r="F42" s="49">
        <f>G42-C42</f>
        <v>-77430</v>
      </c>
      <c r="G42" s="50">
        <f t="shared" si="0"/>
        <v>99962</v>
      </c>
      <c r="H42" s="51"/>
      <c r="I42" s="51">
        <v>30000</v>
      </c>
      <c r="J42" s="51"/>
      <c r="K42" s="51">
        <v>6000</v>
      </c>
      <c r="L42" s="50">
        <f t="shared" ref="L42:L62" si="44">SUM(H42:K42)</f>
        <v>36000</v>
      </c>
      <c r="M42" s="51"/>
      <c r="N42" s="50">
        <f t="shared" si="34"/>
        <v>0</v>
      </c>
      <c r="O42" s="52">
        <v>10000</v>
      </c>
      <c r="P42" s="51"/>
      <c r="Q42" s="51"/>
      <c r="R42" s="51">
        <v>1000</v>
      </c>
      <c r="S42" s="51"/>
      <c r="T42" s="51">
        <v>5000</v>
      </c>
      <c r="U42" s="51"/>
      <c r="V42" s="51"/>
      <c r="W42" s="51"/>
      <c r="X42" s="51"/>
      <c r="Y42" s="51"/>
      <c r="Z42" s="51"/>
      <c r="AA42" s="51"/>
      <c r="AB42" s="50">
        <f t="shared" ref="AB42:AB49" si="45">SUM(O42:AA42)</f>
        <v>16000</v>
      </c>
      <c r="AC42" s="49">
        <v>35000</v>
      </c>
      <c r="AD42" s="51"/>
      <c r="AE42" s="49"/>
      <c r="AF42" s="51"/>
      <c r="AG42" s="51"/>
      <c r="AH42" s="51"/>
      <c r="AI42" s="51"/>
      <c r="AJ42" s="51"/>
      <c r="AK42" s="49"/>
      <c r="AL42" s="51"/>
      <c r="AM42" s="51">
        <v>3600</v>
      </c>
      <c r="AN42" s="49"/>
      <c r="AO42" s="49"/>
      <c r="AP42" s="50">
        <f t="shared" ref="AP42:AP49" si="46">SUM(AC42:AO42)</f>
        <v>38600</v>
      </c>
      <c r="AQ42" s="49"/>
      <c r="AR42" s="49"/>
      <c r="AS42" s="51"/>
      <c r="AT42" s="51"/>
      <c r="AU42" s="51"/>
      <c r="AV42" s="49"/>
      <c r="AW42" s="51"/>
      <c r="AX42" s="49"/>
      <c r="AY42" s="51"/>
      <c r="AZ42" s="49"/>
      <c r="BA42" s="51"/>
      <c r="BB42" s="49"/>
      <c r="BC42" s="51"/>
      <c r="BD42" s="49"/>
      <c r="BE42" s="50">
        <f t="shared" ref="BE42:BE49" si="47">SUM(AQ42:BD42)</f>
        <v>0</v>
      </c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>
        <v>5000</v>
      </c>
      <c r="BR42" s="51"/>
      <c r="BS42" s="51"/>
      <c r="BT42" s="51"/>
      <c r="BU42" s="50">
        <f t="shared" ref="BU42:BU62" si="48">SUM(BF42:BT42)</f>
        <v>5000</v>
      </c>
      <c r="BV42" s="51">
        <v>4362</v>
      </c>
      <c r="BW42" s="50">
        <f t="shared" ref="BW42:BW76" si="49">SUM(BV42:BV42)</f>
        <v>4362</v>
      </c>
      <c r="BX42" s="51"/>
      <c r="BY42" s="51"/>
      <c r="BZ42" s="51"/>
      <c r="CA42" s="51"/>
      <c r="CB42" s="50">
        <f t="shared" ref="CB42:CB63" si="50">SUM(BX42:CA42)</f>
        <v>0</v>
      </c>
      <c r="CC42" s="49"/>
      <c r="CD42" s="49"/>
      <c r="CE42" s="49"/>
      <c r="CF42" s="49"/>
      <c r="CG42" s="51"/>
      <c r="CH42" s="49"/>
      <c r="CI42" s="50">
        <f t="shared" si="7"/>
        <v>0</v>
      </c>
      <c r="CJ42" s="49"/>
      <c r="CK42" s="50">
        <f t="shared" si="35"/>
        <v>0</v>
      </c>
      <c r="CL42" s="49"/>
      <c r="CM42" s="50">
        <f t="shared" si="35"/>
        <v>0</v>
      </c>
      <c r="CO42" s="51"/>
    </row>
    <row r="43" spans="1:132" s="7" customFormat="1" ht="24.95" customHeight="1" x14ac:dyDescent="0.25">
      <c r="A43" s="10">
        <v>324</v>
      </c>
      <c r="B43" s="11" t="s">
        <v>17</v>
      </c>
      <c r="C43" s="50">
        <f t="shared" ref="C43:E43" si="51">SUM(C42)</f>
        <v>177392</v>
      </c>
      <c r="D43" s="50">
        <f t="shared" si="51"/>
        <v>66517.460000000006</v>
      </c>
      <c r="E43" s="57">
        <f t="shared" si="51"/>
        <v>77000</v>
      </c>
      <c r="F43" s="50">
        <f>SUM(F42)</f>
        <v>-77430</v>
      </c>
      <c r="G43" s="50">
        <f t="shared" si="0"/>
        <v>99962</v>
      </c>
      <c r="H43" s="50">
        <f>SUM(H42)</f>
        <v>0</v>
      </c>
      <c r="I43" s="50">
        <f>SUM(I42)</f>
        <v>30000</v>
      </c>
      <c r="J43" s="50">
        <f t="shared" ref="J43" si="52">SUM(J42)</f>
        <v>0</v>
      </c>
      <c r="K43" s="50">
        <f>SUM(K42)</f>
        <v>6000</v>
      </c>
      <c r="L43" s="50">
        <f t="shared" si="44"/>
        <v>36000</v>
      </c>
      <c r="M43" s="50">
        <v>0</v>
      </c>
      <c r="N43" s="50">
        <f t="shared" si="34"/>
        <v>0</v>
      </c>
      <c r="O43" s="50">
        <f>SUM(O42)</f>
        <v>10000</v>
      </c>
      <c r="P43" s="50">
        <f t="shared" ref="P43" si="53">SUM(P42)</f>
        <v>0</v>
      </c>
      <c r="Q43" s="50">
        <f t="shared" ref="Q43:AA43" si="54">SUM(Q42)</f>
        <v>0</v>
      </c>
      <c r="R43" s="50">
        <f t="shared" si="54"/>
        <v>1000</v>
      </c>
      <c r="S43" s="50">
        <f t="shared" si="54"/>
        <v>0</v>
      </c>
      <c r="T43" s="50">
        <f t="shared" si="54"/>
        <v>5000</v>
      </c>
      <c r="U43" s="50">
        <f t="shared" si="54"/>
        <v>0</v>
      </c>
      <c r="V43" s="50">
        <f t="shared" si="54"/>
        <v>0</v>
      </c>
      <c r="W43" s="50">
        <f t="shared" si="54"/>
        <v>0</v>
      </c>
      <c r="X43" s="50">
        <f t="shared" si="54"/>
        <v>0</v>
      </c>
      <c r="Y43" s="50">
        <f t="shared" si="54"/>
        <v>0</v>
      </c>
      <c r="Z43" s="50">
        <f t="shared" si="54"/>
        <v>0</v>
      </c>
      <c r="AA43" s="50">
        <f t="shared" si="54"/>
        <v>0</v>
      </c>
      <c r="AB43" s="50">
        <f t="shared" si="45"/>
        <v>16000</v>
      </c>
      <c r="AC43" s="50">
        <f t="shared" ref="AC43:AK43" si="55">SUM(AC42)</f>
        <v>35000</v>
      </c>
      <c r="AD43" s="50">
        <f t="shared" si="55"/>
        <v>0</v>
      </c>
      <c r="AE43" s="50">
        <f t="shared" si="55"/>
        <v>0</v>
      </c>
      <c r="AF43" s="50">
        <f t="shared" si="55"/>
        <v>0</v>
      </c>
      <c r="AG43" s="50">
        <f t="shared" si="55"/>
        <v>0</v>
      </c>
      <c r="AH43" s="50">
        <f t="shared" si="55"/>
        <v>0</v>
      </c>
      <c r="AI43" s="50">
        <f t="shared" si="55"/>
        <v>0</v>
      </c>
      <c r="AJ43" s="50">
        <f t="shared" si="55"/>
        <v>0</v>
      </c>
      <c r="AK43" s="50">
        <f t="shared" si="55"/>
        <v>0</v>
      </c>
      <c r="AL43" s="50">
        <f>SUM(AL42)</f>
        <v>0</v>
      </c>
      <c r="AM43" s="50">
        <f>SUM(AM42)</f>
        <v>3600</v>
      </c>
      <c r="AN43" s="50">
        <f>SUM(AN42)</f>
        <v>0</v>
      </c>
      <c r="AO43" s="50">
        <f>SUM(AO42)</f>
        <v>0</v>
      </c>
      <c r="AP43" s="50">
        <f t="shared" si="46"/>
        <v>38600</v>
      </c>
      <c r="AQ43" s="50">
        <f t="shared" ref="AQ43:AU43" si="56">SUM(AQ42)</f>
        <v>0</v>
      </c>
      <c r="AR43" s="50">
        <f t="shared" si="56"/>
        <v>0</v>
      </c>
      <c r="AS43" s="50">
        <f t="shared" si="56"/>
        <v>0</v>
      </c>
      <c r="AT43" s="50">
        <f t="shared" si="56"/>
        <v>0</v>
      </c>
      <c r="AU43" s="50">
        <f t="shared" si="56"/>
        <v>0</v>
      </c>
      <c r="AV43" s="50">
        <f t="shared" ref="AV43:BD43" si="57">SUM(AV42)</f>
        <v>0</v>
      </c>
      <c r="AW43" s="50">
        <f>SUM(AW42)</f>
        <v>0</v>
      </c>
      <c r="AX43" s="50">
        <f t="shared" si="57"/>
        <v>0</v>
      </c>
      <c r="AY43" s="50">
        <f>SUM(AY42)</f>
        <v>0</v>
      </c>
      <c r="AZ43" s="50">
        <f t="shared" si="57"/>
        <v>0</v>
      </c>
      <c r="BA43" s="50">
        <f t="shared" si="57"/>
        <v>0</v>
      </c>
      <c r="BB43" s="50">
        <f t="shared" si="57"/>
        <v>0</v>
      </c>
      <c r="BC43" s="50">
        <f>SUM(BC42)</f>
        <v>0</v>
      </c>
      <c r="BD43" s="50">
        <f t="shared" si="57"/>
        <v>0</v>
      </c>
      <c r="BE43" s="50">
        <f t="shared" si="47"/>
        <v>0</v>
      </c>
      <c r="BF43" s="50">
        <f>SUM(BF42)</f>
        <v>0</v>
      </c>
      <c r="BG43" s="50">
        <f t="shared" ref="BG43:BO43" si="58">SUM(BG42)</f>
        <v>0</v>
      </c>
      <c r="BH43" s="50">
        <f t="shared" si="58"/>
        <v>0</v>
      </c>
      <c r="BI43" s="50">
        <f t="shared" si="58"/>
        <v>0</v>
      </c>
      <c r="BJ43" s="50">
        <f t="shared" si="58"/>
        <v>0</v>
      </c>
      <c r="BK43" s="50">
        <f t="shared" si="58"/>
        <v>0</v>
      </c>
      <c r="BL43" s="50">
        <f t="shared" si="58"/>
        <v>0</v>
      </c>
      <c r="BM43" s="50">
        <f t="shared" si="58"/>
        <v>0</v>
      </c>
      <c r="BN43" s="50">
        <f t="shared" si="58"/>
        <v>0</v>
      </c>
      <c r="BO43" s="50">
        <f t="shared" si="58"/>
        <v>0</v>
      </c>
      <c r="BP43" s="50"/>
      <c r="BQ43" s="50">
        <f>SUM(BQ42)</f>
        <v>5000</v>
      </c>
      <c r="BR43" s="50">
        <f>SUM(BR42)</f>
        <v>0</v>
      </c>
      <c r="BS43" s="50">
        <f>SUM(BS42)</f>
        <v>0</v>
      </c>
      <c r="BT43" s="50">
        <f>SUM(BT42)</f>
        <v>0</v>
      </c>
      <c r="BU43" s="50">
        <f t="shared" si="48"/>
        <v>5000</v>
      </c>
      <c r="BV43" s="50">
        <f>SUM(BV42)</f>
        <v>4362</v>
      </c>
      <c r="BW43" s="50">
        <f t="shared" si="49"/>
        <v>4362</v>
      </c>
      <c r="BX43" s="50">
        <f>SUM(BX42)</f>
        <v>0</v>
      </c>
      <c r="BY43" s="50">
        <f>SUM(BY42)</f>
        <v>0</v>
      </c>
      <c r="BZ43" s="50">
        <f>SUM(BZ42)</f>
        <v>0</v>
      </c>
      <c r="CA43" s="50">
        <f>SUM(CA42)</f>
        <v>0</v>
      </c>
      <c r="CB43" s="50">
        <f t="shared" si="50"/>
        <v>0</v>
      </c>
      <c r="CC43" s="50">
        <f t="shared" ref="CC43:CH43" si="59">SUM(CC42)</f>
        <v>0</v>
      </c>
      <c r="CD43" s="50">
        <f t="shared" si="59"/>
        <v>0</v>
      </c>
      <c r="CE43" s="50">
        <f t="shared" si="59"/>
        <v>0</v>
      </c>
      <c r="CF43" s="50">
        <f t="shared" si="59"/>
        <v>0</v>
      </c>
      <c r="CG43" s="50">
        <f t="shared" si="59"/>
        <v>0</v>
      </c>
      <c r="CH43" s="50">
        <f t="shared" si="59"/>
        <v>0</v>
      </c>
      <c r="CI43" s="50">
        <f t="shared" si="7"/>
        <v>0</v>
      </c>
      <c r="CJ43" s="50">
        <f>SUM(CJ42)</f>
        <v>0</v>
      </c>
      <c r="CK43" s="50">
        <f t="shared" si="35"/>
        <v>0</v>
      </c>
      <c r="CL43" s="50">
        <f>SUM(CL42)</f>
        <v>0</v>
      </c>
      <c r="CM43" s="50">
        <f t="shared" si="35"/>
        <v>0</v>
      </c>
      <c r="CN43" s="4"/>
      <c r="CO43" s="50">
        <f>SUM(CO42)</f>
        <v>0</v>
      </c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</row>
    <row r="44" spans="1:132" s="4" customFormat="1" ht="24.95" customHeight="1" x14ac:dyDescent="0.25">
      <c r="A44" s="2">
        <v>3292</v>
      </c>
      <c r="B44" s="3" t="s">
        <v>18</v>
      </c>
      <c r="C44" s="49">
        <v>79407</v>
      </c>
      <c r="D44" s="49">
        <v>55687.68</v>
      </c>
      <c r="E44" s="57">
        <v>65000</v>
      </c>
      <c r="F44" s="49">
        <f t="shared" ref="F44:F49" si="60">G44-C44</f>
        <v>-14737</v>
      </c>
      <c r="G44" s="50">
        <f t="shared" si="0"/>
        <v>64670</v>
      </c>
      <c r="H44" s="51"/>
      <c r="I44" s="51">
        <v>34000</v>
      </c>
      <c r="J44" s="51"/>
      <c r="K44" s="51"/>
      <c r="L44" s="50">
        <f t="shared" si="44"/>
        <v>34000</v>
      </c>
      <c r="M44" s="51">
        <f>CO44*15%</f>
        <v>0</v>
      </c>
      <c r="N44" s="50">
        <f t="shared" si="34"/>
        <v>0</v>
      </c>
      <c r="O44" s="51"/>
      <c r="P44" s="51"/>
      <c r="Q44" s="51"/>
      <c r="R44" s="51"/>
      <c r="S44" s="51"/>
      <c r="T44" s="51"/>
      <c r="U44" s="51"/>
      <c r="V44" s="51"/>
      <c r="W44" s="49"/>
      <c r="X44" s="51"/>
      <c r="Y44" s="51"/>
      <c r="Z44" s="51">
        <v>4000</v>
      </c>
      <c r="AA44" s="51"/>
      <c r="AB44" s="50">
        <f t="shared" si="45"/>
        <v>4000</v>
      </c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0">
        <f t="shared" si="46"/>
        <v>0</v>
      </c>
      <c r="AQ44" s="49"/>
      <c r="AR44" s="49"/>
      <c r="AS44" s="51"/>
      <c r="AT44" s="51"/>
      <c r="AU44" s="49"/>
      <c r="AV44" s="49"/>
      <c r="AW44" s="49"/>
      <c r="AX44" s="49"/>
      <c r="AY44" s="51"/>
      <c r="AZ44" s="49"/>
      <c r="BA44" s="51"/>
      <c r="BB44" s="49"/>
      <c r="BC44" s="51"/>
      <c r="BD44" s="49"/>
      <c r="BE44" s="50">
        <f t="shared" si="47"/>
        <v>0</v>
      </c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0">
        <f t="shared" si="48"/>
        <v>0</v>
      </c>
      <c r="BV44" s="51">
        <v>26670</v>
      </c>
      <c r="BW44" s="50">
        <f t="shared" si="49"/>
        <v>26670</v>
      </c>
      <c r="BX44" s="51"/>
      <c r="BY44" s="51"/>
      <c r="BZ44" s="51"/>
      <c r="CA44" s="51"/>
      <c r="CB44" s="50">
        <f t="shared" si="50"/>
        <v>0</v>
      </c>
      <c r="CC44" s="52"/>
      <c r="CD44" s="52"/>
      <c r="CE44" s="52"/>
      <c r="CF44" s="52"/>
      <c r="CG44" s="51"/>
      <c r="CH44" s="52"/>
      <c r="CI44" s="50">
        <f t="shared" si="7"/>
        <v>0</v>
      </c>
      <c r="CJ44" s="49"/>
      <c r="CK44" s="50">
        <f t="shared" si="35"/>
        <v>0</v>
      </c>
      <c r="CL44" s="49"/>
      <c r="CM44" s="50">
        <f t="shared" si="35"/>
        <v>0</v>
      </c>
      <c r="CO44" s="51"/>
    </row>
    <row r="45" spans="1:132" s="4" customFormat="1" ht="24.95" customHeight="1" x14ac:dyDescent="0.25">
      <c r="A45" s="2">
        <v>3293</v>
      </c>
      <c r="B45" s="3" t="s">
        <v>19</v>
      </c>
      <c r="C45" s="49">
        <v>282346</v>
      </c>
      <c r="D45" s="49">
        <v>280523.36</v>
      </c>
      <c r="E45" s="57">
        <v>320000</v>
      </c>
      <c r="F45" s="49">
        <f t="shared" si="60"/>
        <v>188119</v>
      </c>
      <c r="G45" s="50">
        <f t="shared" si="0"/>
        <v>470465</v>
      </c>
      <c r="H45" s="51"/>
      <c r="I45" s="51">
        <v>40000</v>
      </c>
      <c r="J45" s="51"/>
      <c r="K45" s="51"/>
      <c r="L45" s="50">
        <f t="shared" si="44"/>
        <v>40000</v>
      </c>
      <c r="M45" s="51">
        <f>CO45*15%</f>
        <v>2250</v>
      </c>
      <c r="N45" s="50">
        <f t="shared" si="34"/>
        <v>2250</v>
      </c>
      <c r="O45" s="51">
        <v>350000</v>
      </c>
      <c r="P45" s="51"/>
      <c r="Q45" s="51"/>
      <c r="R45" s="51">
        <v>30000</v>
      </c>
      <c r="S45" s="51"/>
      <c r="T45" s="51">
        <v>14000</v>
      </c>
      <c r="U45" s="51"/>
      <c r="V45" s="51"/>
      <c r="W45" s="49"/>
      <c r="X45" s="51"/>
      <c r="Y45" s="51"/>
      <c r="Z45" s="51"/>
      <c r="AA45" s="51"/>
      <c r="AB45" s="50">
        <f t="shared" si="45"/>
        <v>394000</v>
      </c>
      <c r="AC45" s="51">
        <v>3000</v>
      </c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0">
        <f t="shared" si="46"/>
        <v>3000</v>
      </c>
      <c r="AQ45" s="49"/>
      <c r="AR45" s="49"/>
      <c r="AS45" s="51"/>
      <c r="AT45" s="51"/>
      <c r="AU45" s="49"/>
      <c r="AV45" s="49"/>
      <c r="AW45" s="49"/>
      <c r="AX45" s="49"/>
      <c r="AY45" s="51"/>
      <c r="AZ45" s="49"/>
      <c r="BA45" s="51"/>
      <c r="BB45" s="49"/>
      <c r="BC45" s="51"/>
      <c r="BD45" s="49"/>
      <c r="BE45" s="50">
        <f t="shared" si="47"/>
        <v>0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>
        <v>2429</v>
      </c>
      <c r="BU45" s="50">
        <f t="shared" si="48"/>
        <v>2429</v>
      </c>
      <c r="BV45" s="51">
        <v>14036</v>
      </c>
      <c r="BW45" s="50">
        <f t="shared" si="49"/>
        <v>14036</v>
      </c>
      <c r="BX45" s="51">
        <f>CO45*85%</f>
        <v>12750</v>
      </c>
      <c r="BY45" s="51"/>
      <c r="BZ45" s="51"/>
      <c r="CA45" s="51"/>
      <c r="CB45" s="50">
        <f t="shared" si="50"/>
        <v>12750</v>
      </c>
      <c r="CC45" s="52"/>
      <c r="CD45" s="52"/>
      <c r="CE45" s="52">
        <v>2000</v>
      </c>
      <c r="CF45" s="52"/>
      <c r="CG45" s="51"/>
      <c r="CH45" s="52"/>
      <c r="CI45" s="50">
        <f t="shared" si="7"/>
        <v>2000</v>
      </c>
      <c r="CJ45" s="49"/>
      <c r="CK45" s="50">
        <f t="shared" si="35"/>
        <v>0</v>
      </c>
      <c r="CL45" s="49"/>
      <c r="CM45" s="50">
        <f t="shared" si="35"/>
        <v>0</v>
      </c>
      <c r="CO45" s="51">
        <v>15000</v>
      </c>
    </row>
    <row r="46" spans="1:132" s="4" customFormat="1" ht="24.95" customHeight="1" x14ac:dyDescent="0.25">
      <c r="A46" s="2">
        <v>3294</v>
      </c>
      <c r="B46" s="3" t="s">
        <v>20</v>
      </c>
      <c r="C46" s="49">
        <v>135338</v>
      </c>
      <c r="D46" s="49">
        <v>56378.26</v>
      </c>
      <c r="E46" s="57">
        <v>65000</v>
      </c>
      <c r="F46" s="49">
        <f t="shared" si="60"/>
        <v>-42687</v>
      </c>
      <c r="G46" s="50">
        <f t="shared" si="0"/>
        <v>92651</v>
      </c>
      <c r="H46" s="51"/>
      <c r="I46" s="51">
        <v>32000</v>
      </c>
      <c r="J46" s="51"/>
      <c r="K46" s="51">
        <v>10000</v>
      </c>
      <c r="L46" s="50">
        <f t="shared" si="44"/>
        <v>42000</v>
      </c>
      <c r="M46" s="51">
        <f>CO46*15%</f>
        <v>0</v>
      </c>
      <c r="N46" s="50">
        <f t="shared" si="34"/>
        <v>0</v>
      </c>
      <c r="O46" s="51">
        <v>35000</v>
      </c>
      <c r="P46" s="51"/>
      <c r="Q46" s="51"/>
      <c r="R46" s="51"/>
      <c r="S46" s="51"/>
      <c r="T46" s="51"/>
      <c r="U46" s="51"/>
      <c r="V46" s="51"/>
      <c r="W46" s="49"/>
      <c r="X46" s="51"/>
      <c r="Y46" s="51"/>
      <c r="Z46" s="51"/>
      <c r="AA46" s="51"/>
      <c r="AB46" s="50">
        <f t="shared" si="45"/>
        <v>35000</v>
      </c>
      <c r="AC46" s="51">
        <v>15000</v>
      </c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0">
        <f t="shared" si="46"/>
        <v>15000</v>
      </c>
      <c r="AQ46" s="49"/>
      <c r="AR46" s="49"/>
      <c r="AS46" s="51"/>
      <c r="AT46" s="51"/>
      <c r="AU46" s="49"/>
      <c r="AV46" s="49"/>
      <c r="AW46" s="49"/>
      <c r="AX46" s="49"/>
      <c r="AY46" s="51"/>
      <c r="AZ46" s="49"/>
      <c r="BA46" s="51"/>
      <c r="BB46" s="49"/>
      <c r="BC46" s="51"/>
      <c r="BD46" s="49"/>
      <c r="BE46" s="50">
        <f t="shared" si="47"/>
        <v>0</v>
      </c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>
        <v>651</v>
      </c>
      <c r="BU46" s="50">
        <f t="shared" si="48"/>
        <v>651</v>
      </c>
      <c r="BV46" s="51"/>
      <c r="BW46" s="50">
        <f t="shared" si="49"/>
        <v>0</v>
      </c>
      <c r="BX46" s="51"/>
      <c r="BY46" s="51"/>
      <c r="BZ46" s="51"/>
      <c r="CA46" s="51"/>
      <c r="CB46" s="50">
        <f t="shared" si="50"/>
        <v>0</v>
      </c>
      <c r="CC46" s="52"/>
      <c r="CD46" s="52"/>
      <c r="CE46" s="52"/>
      <c r="CF46" s="52"/>
      <c r="CG46" s="51"/>
      <c r="CH46" s="52"/>
      <c r="CI46" s="50">
        <f t="shared" ref="CI46:CI65" si="61">SUM(CC46:CH46)</f>
        <v>0</v>
      </c>
      <c r="CJ46" s="49"/>
      <c r="CK46" s="50">
        <f t="shared" si="35"/>
        <v>0</v>
      </c>
      <c r="CL46" s="49"/>
      <c r="CM46" s="50">
        <f t="shared" si="35"/>
        <v>0</v>
      </c>
      <c r="CO46" s="51"/>
    </row>
    <row r="47" spans="1:132" s="4" customFormat="1" ht="24.95" customHeight="1" x14ac:dyDescent="0.25">
      <c r="A47" s="2">
        <v>3295</v>
      </c>
      <c r="B47" s="3" t="s">
        <v>21</v>
      </c>
      <c r="C47" s="49">
        <v>94783</v>
      </c>
      <c r="D47" s="49">
        <v>47478.54</v>
      </c>
      <c r="E47" s="57">
        <v>55000</v>
      </c>
      <c r="F47" s="49">
        <f t="shared" si="60"/>
        <v>8941</v>
      </c>
      <c r="G47" s="50">
        <f t="shared" si="0"/>
        <v>103724</v>
      </c>
      <c r="H47" s="51">
        <v>40650</v>
      </c>
      <c r="I47" s="51">
        <v>20000</v>
      </c>
      <c r="J47" s="51"/>
      <c r="K47" s="51">
        <v>1000</v>
      </c>
      <c r="L47" s="50">
        <f t="shared" si="44"/>
        <v>61650</v>
      </c>
      <c r="M47" s="51">
        <f>CO47*15%</f>
        <v>0</v>
      </c>
      <c r="N47" s="50">
        <f t="shared" si="34"/>
        <v>0</v>
      </c>
      <c r="O47" s="51">
        <v>20000</v>
      </c>
      <c r="P47" s="51"/>
      <c r="Q47" s="51"/>
      <c r="R47" s="51"/>
      <c r="S47" s="51"/>
      <c r="T47" s="51"/>
      <c r="U47" s="51"/>
      <c r="V47" s="51"/>
      <c r="W47" s="49"/>
      <c r="X47" s="51"/>
      <c r="Y47" s="51"/>
      <c r="Z47" s="51">
        <v>1000</v>
      </c>
      <c r="AA47" s="51"/>
      <c r="AB47" s="50">
        <f t="shared" si="45"/>
        <v>21000</v>
      </c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0">
        <f t="shared" si="46"/>
        <v>0</v>
      </c>
      <c r="AQ47" s="49"/>
      <c r="AR47" s="49"/>
      <c r="AS47" s="51"/>
      <c r="AT47" s="51"/>
      <c r="AU47" s="49"/>
      <c r="AV47" s="49"/>
      <c r="AW47" s="49"/>
      <c r="AX47" s="49"/>
      <c r="AY47" s="51"/>
      <c r="AZ47" s="49"/>
      <c r="BA47" s="51"/>
      <c r="BB47" s="49"/>
      <c r="BC47" s="51"/>
      <c r="BD47" s="49"/>
      <c r="BE47" s="50">
        <f t="shared" si="47"/>
        <v>0</v>
      </c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>
        <v>48</v>
      </c>
      <c r="BU47" s="50">
        <f t="shared" si="48"/>
        <v>48</v>
      </c>
      <c r="BV47" s="51"/>
      <c r="BW47" s="50">
        <f t="shared" si="49"/>
        <v>0</v>
      </c>
      <c r="BX47" s="51"/>
      <c r="BY47" s="51">
        <v>6500</v>
      </c>
      <c r="BZ47" s="51"/>
      <c r="CA47" s="51">
        <v>14526</v>
      </c>
      <c r="CB47" s="50">
        <f t="shared" si="50"/>
        <v>21026</v>
      </c>
      <c r="CC47" s="52"/>
      <c r="CD47" s="52"/>
      <c r="CE47" s="52"/>
      <c r="CF47" s="52"/>
      <c r="CG47" s="51"/>
      <c r="CH47" s="52"/>
      <c r="CI47" s="50">
        <f t="shared" si="61"/>
        <v>0</v>
      </c>
      <c r="CJ47" s="49"/>
      <c r="CK47" s="50">
        <f t="shared" si="35"/>
        <v>0</v>
      </c>
      <c r="CL47" s="49"/>
      <c r="CM47" s="50">
        <f t="shared" si="35"/>
        <v>0</v>
      </c>
      <c r="CO47" s="51"/>
    </row>
    <row r="48" spans="1:132" s="4" customFormat="1" ht="24.95" customHeight="1" x14ac:dyDescent="0.25">
      <c r="A48" s="2">
        <v>3296</v>
      </c>
      <c r="B48" s="3" t="s">
        <v>203</v>
      </c>
      <c r="C48" s="49">
        <v>883</v>
      </c>
      <c r="D48" s="49">
        <v>9062.5</v>
      </c>
      <c r="E48" s="57">
        <v>15000</v>
      </c>
      <c r="F48" s="49">
        <f>G48-C48</f>
        <v>34117</v>
      </c>
      <c r="G48" s="50">
        <f t="shared" si="0"/>
        <v>35000</v>
      </c>
      <c r="H48" s="51"/>
      <c r="I48" s="51"/>
      <c r="J48" s="51">
        <v>35000</v>
      </c>
      <c r="K48" s="51"/>
      <c r="L48" s="50">
        <f>SUM(H48:K48)</f>
        <v>35000</v>
      </c>
      <c r="M48" s="51">
        <f>CO48*15%</f>
        <v>0</v>
      </c>
      <c r="N48" s="50">
        <f>SUM(M48)</f>
        <v>0</v>
      </c>
      <c r="O48" s="51"/>
      <c r="P48" s="51"/>
      <c r="Q48" s="51"/>
      <c r="R48" s="51"/>
      <c r="S48" s="51"/>
      <c r="T48" s="51"/>
      <c r="U48" s="51"/>
      <c r="V48" s="51"/>
      <c r="W48" s="49"/>
      <c r="X48" s="51"/>
      <c r="Y48" s="51"/>
      <c r="Z48" s="51"/>
      <c r="AA48" s="51"/>
      <c r="AB48" s="50">
        <f t="shared" si="45"/>
        <v>0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0">
        <f t="shared" si="46"/>
        <v>0</v>
      </c>
      <c r="AQ48" s="49"/>
      <c r="AR48" s="49"/>
      <c r="AS48" s="51"/>
      <c r="AT48" s="51"/>
      <c r="AU48" s="49"/>
      <c r="AV48" s="49"/>
      <c r="AW48" s="49"/>
      <c r="AX48" s="49"/>
      <c r="AY48" s="51"/>
      <c r="AZ48" s="49"/>
      <c r="BA48" s="51"/>
      <c r="BB48" s="49"/>
      <c r="BC48" s="51"/>
      <c r="BD48" s="49"/>
      <c r="BE48" s="50">
        <f t="shared" si="47"/>
        <v>0</v>
      </c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0">
        <f>SUM(BF48:BT48)</f>
        <v>0</v>
      </c>
      <c r="BV48" s="51"/>
      <c r="BW48" s="50">
        <f>SUM(BV48:BV48)</f>
        <v>0</v>
      </c>
      <c r="BX48" s="51"/>
      <c r="BY48" s="51"/>
      <c r="BZ48" s="51"/>
      <c r="CA48" s="51"/>
      <c r="CB48" s="50">
        <f>SUM(BX48:CA48)</f>
        <v>0</v>
      </c>
      <c r="CC48" s="52"/>
      <c r="CD48" s="52"/>
      <c r="CE48" s="52"/>
      <c r="CF48" s="52"/>
      <c r="CG48" s="51"/>
      <c r="CH48" s="52"/>
      <c r="CI48" s="50">
        <f t="shared" si="61"/>
        <v>0</v>
      </c>
      <c r="CJ48" s="49"/>
      <c r="CK48" s="50">
        <f>SUM(CJ48)</f>
        <v>0</v>
      </c>
      <c r="CL48" s="49"/>
      <c r="CM48" s="50">
        <f>SUM(CL48)</f>
        <v>0</v>
      </c>
      <c r="CO48" s="51"/>
    </row>
    <row r="49" spans="1:132" s="4" customFormat="1" ht="24.95" customHeight="1" x14ac:dyDescent="0.25">
      <c r="A49" s="2">
        <v>3299</v>
      </c>
      <c r="B49" s="3" t="s">
        <v>22</v>
      </c>
      <c r="C49" s="49">
        <v>124754</v>
      </c>
      <c r="D49" s="49">
        <v>88248.83</v>
      </c>
      <c r="E49" s="57">
        <v>100000</v>
      </c>
      <c r="F49" s="49">
        <f t="shared" si="60"/>
        <v>21080</v>
      </c>
      <c r="G49" s="50">
        <f t="shared" si="0"/>
        <v>145834</v>
      </c>
      <c r="H49" s="51"/>
      <c r="I49" s="51">
        <v>28834</v>
      </c>
      <c r="J49" s="51"/>
      <c r="K49" s="51"/>
      <c r="L49" s="50">
        <f t="shared" si="44"/>
        <v>28834</v>
      </c>
      <c r="M49" s="51">
        <f>CO49*15%</f>
        <v>0</v>
      </c>
      <c r="N49" s="50">
        <f t="shared" si="34"/>
        <v>0</v>
      </c>
      <c r="O49" s="51">
        <v>7000</v>
      </c>
      <c r="P49" s="51"/>
      <c r="Q49" s="51"/>
      <c r="R49" s="51"/>
      <c r="S49" s="51"/>
      <c r="T49" s="51"/>
      <c r="U49" s="51"/>
      <c r="V49" s="51"/>
      <c r="W49" s="49"/>
      <c r="X49" s="51"/>
      <c r="Y49" s="51"/>
      <c r="Z49" s="51"/>
      <c r="AA49" s="51"/>
      <c r="AB49" s="50">
        <f t="shared" si="45"/>
        <v>7000</v>
      </c>
      <c r="AC49" s="51">
        <v>100000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0">
        <f t="shared" si="46"/>
        <v>100000</v>
      </c>
      <c r="AQ49" s="49"/>
      <c r="AR49" s="49"/>
      <c r="AS49" s="51"/>
      <c r="AT49" s="51"/>
      <c r="AU49" s="49"/>
      <c r="AV49" s="49"/>
      <c r="AW49" s="49"/>
      <c r="AX49" s="49"/>
      <c r="AY49" s="51"/>
      <c r="AZ49" s="49"/>
      <c r="BA49" s="51"/>
      <c r="BB49" s="49"/>
      <c r="BC49" s="51"/>
      <c r="BD49" s="49"/>
      <c r="BE49" s="50">
        <f t="shared" si="47"/>
        <v>0</v>
      </c>
      <c r="BF49" s="51"/>
      <c r="BG49" s="51"/>
      <c r="BH49" s="51"/>
      <c r="BI49" s="51">
        <v>5000</v>
      </c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0">
        <f t="shared" si="48"/>
        <v>5000</v>
      </c>
      <c r="BV49" s="51"/>
      <c r="BW49" s="50">
        <f t="shared" si="49"/>
        <v>0</v>
      </c>
      <c r="BX49" s="51"/>
      <c r="BY49" s="51"/>
      <c r="BZ49" s="51"/>
      <c r="CA49" s="51"/>
      <c r="CB49" s="50">
        <f t="shared" si="50"/>
        <v>0</v>
      </c>
      <c r="CC49" s="52"/>
      <c r="CD49" s="52"/>
      <c r="CE49" s="52"/>
      <c r="CF49" s="52"/>
      <c r="CG49" s="51">
        <v>5000</v>
      </c>
      <c r="CH49" s="52"/>
      <c r="CI49" s="50">
        <f t="shared" si="61"/>
        <v>5000</v>
      </c>
      <c r="CJ49" s="49"/>
      <c r="CK49" s="50">
        <f t="shared" si="35"/>
        <v>0</v>
      </c>
      <c r="CL49" s="49"/>
      <c r="CM49" s="50">
        <f t="shared" si="35"/>
        <v>0</v>
      </c>
      <c r="CO49" s="51"/>
    </row>
    <row r="50" spans="1:132" s="7" customFormat="1" ht="24.95" customHeight="1" x14ac:dyDescent="0.25">
      <c r="A50" s="5">
        <v>329</v>
      </c>
      <c r="B50" s="6" t="s">
        <v>22</v>
      </c>
      <c r="C50" s="50">
        <f t="shared" ref="C50:E50" si="62">SUM(C44:C49)</f>
        <v>717511</v>
      </c>
      <c r="D50" s="50">
        <f t="shared" si="62"/>
        <v>537379.16999999993</v>
      </c>
      <c r="E50" s="57">
        <f t="shared" si="62"/>
        <v>620000</v>
      </c>
      <c r="F50" s="50">
        <f t="shared" ref="F50:M50" si="63">SUM(F44:F49)</f>
        <v>194833</v>
      </c>
      <c r="G50" s="50">
        <f t="shared" si="63"/>
        <v>912344</v>
      </c>
      <c r="H50" s="50">
        <f t="shared" si="63"/>
        <v>40650</v>
      </c>
      <c r="I50" s="50">
        <f t="shared" si="63"/>
        <v>154834</v>
      </c>
      <c r="J50" s="50">
        <f t="shared" si="63"/>
        <v>35000</v>
      </c>
      <c r="K50" s="50">
        <f t="shared" si="63"/>
        <v>11000</v>
      </c>
      <c r="L50" s="50">
        <f t="shared" si="63"/>
        <v>241484</v>
      </c>
      <c r="M50" s="50">
        <f t="shared" si="63"/>
        <v>2250</v>
      </c>
      <c r="N50" s="50">
        <f t="shared" ref="N50:AA50" si="64">SUM(N44:N49)</f>
        <v>2250</v>
      </c>
      <c r="O50" s="50">
        <f t="shared" si="64"/>
        <v>412000</v>
      </c>
      <c r="P50" s="50">
        <f>SUM(P44:P49)</f>
        <v>0</v>
      </c>
      <c r="Q50" s="50">
        <f>SUM(Q44:Q49)</f>
        <v>0</v>
      </c>
      <c r="R50" s="50">
        <f>SUM(R44:R49)</f>
        <v>30000</v>
      </c>
      <c r="S50" s="50">
        <f t="shared" si="64"/>
        <v>0</v>
      </c>
      <c r="T50" s="50">
        <f t="shared" si="64"/>
        <v>14000</v>
      </c>
      <c r="U50" s="50">
        <f t="shared" si="64"/>
        <v>0</v>
      </c>
      <c r="V50" s="50">
        <f t="shared" si="64"/>
        <v>0</v>
      </c>
      <c r="W50" s="50">
        <f t="shared" si="64"/>
        <v>0</v>
      </c>
      <c r="X50" s="50">
        <f t="shared" si="64"/>
        <v>0</v>
      </c>
      <c r="Y50" s="50">
        <f t="shared" si="64"/>
        <v>0</v>
      </c>
      <c r="Z50" s="50">
        <f t="shared" si="64"/>
        <v>5000</v>
      </c>
      <c r="AA50" s="50">
        <f t="shared" si="64"/>
        <v>0</v>
      </c>
      <c r="AB50" s="50">
        <f t="shared" ref="AB50:AJ50" si="65">SUM(AB44:AB49)</f>
        <v>461000</v>
      </c>
      <c r="AC50" s="50">
        <f>SUM(AC44:AC49)</f>
        <v>118000</v>
      </c>
      <c r="AD50" s="50">
        <f t="shared" si="65"/>
        <v>0</v>
      </c>
      <c r="AE50" s="50">
        <f t="shared" si="65"/>
        <v>0</v>
      </c>
      <c r="AF50" s="50">
        <f t="shared" si="65"/>
        <v>0</v>
      </c>
      <c r="AG50" s="50">
        <f t="shared" si="65"/>
        <v>0</v>
      </c>
      <c r="AH50" s="50">
        <f t="shared" si="65"/>
        <v>0</v>
      </c>
      <c r="AI50" s="50">
        <f t="shared" si="65"/>
        <v>0</v>
      </c>
      <c r="AJ50" s="50">
        <f t="shared" si="65"/>
        <v>0</v>
      </c>
      <c r="AK50" s="50">
        <f t="shared" ref="AK50:AT50" si="66">SUM(AK44:AK49)</f>
        <v>0</v>
      </c>
      <c r="AL50" s="50">
        <f t="shared" ref="AL50" si="67">SUM(AL44:AL49)</f>
        <v>0</v>
      </c>
      <c r="AM50" s="50">
        <f t="shared" si="66"/>
        <v>0</v>
      </c>
      <c r="AN50" s="50">
        <f t="shared" si="66"/>
        <v>0</v>
      </c>
      <c r="AO50" s="50">
        <f t="shared" si="66"/>
        <v>0</v>
      </c>
      <c r="AP50" s="50">
        <f t="shared" si="66"/>
        <v>118000</v>
      </c>
      <c r="AQ50" s="50">
        <f t="shared" si="66"/>
        <v>0</v>
      </c>
      <c r="AR50" s="50">
        <f t="shared" si="66"/>
        <v>0</v>
      </c>
      <c r="AS50" s="50">
        <f t="shared" si="66"/>
        <v>0</v>
      </c>
      <c r="AT50" s="50">
        <f t="shared" si="66"/>
        <v>0</v>
      </c>
      <c r="AU50" s="50">
        <f t="shared" ref="AU50:BF50" si="68">SUM(AU44:AU49)</f>
        <v>0</v>
      </c>
      <c r="AV50" s="50">
        <f t="shared" si="68"/>
        <v>0</v>
      </c>
      <c r="AW50" s="50">
        <f t="shared" si="68"/>
        <v>0</v>
      </c>
      <c r="AX50" s="50">
        <f t="shared" si="68"/>
        <v>0</v>
      </c>
      <c r="AY50" s="50">
        <f t="shared" si="68"/>
        <v>0</v>
      </c>
      <c r="AZ50" s="50">
        <f t="shared" si="68"/>
        <v>0</v>
      </c>
      <c r="BA50" s="50">
        <f t="shared" si="68"/>
        <v>0</v>
      </c>
      <c r="BB50" s="50">
        <f t="shared" si="68"/>
        <v>0</v>
      </c>
      <c r="BC50" s="50">
        <f t="shared" si="68"/>
        <v>0</v>
      </c>
      <c r="BD50" s="50">
        <f t="shared" si="68"/>
        <v>0</v>
      </c>
      <c r="BE50" s="50">
        <f t="shared" si="68"/>
        <v>0</v>
      </c>
      <c r="BF50" s="50">
        <f t="shared" si="68"/>
        <v>0</v>
      </c>
      <c r="BG50" s="50">
        <f>SUM(BG44:BG49)</f>
        <v>0</v>
      </c>
      <c r="BH50" s="50">
        <f>SUM(AU50:BG50)</f>
        <v>0</v>
      </c>
      <c r="BI50" s="50">
        <f t="shared" ref="BI50" si="69">SUM(BI44:BI49)</f>
        <v>5000</v>
      </c>
      <c r="BJ50" s="50">
        <f>SUM(BJ44:BJ49)</f>
        <v>0</v>
      </c>
      <c r="BK50" s="50">
        <f>SUM(BJ50:BJ50)</f>
        <v>0</v>
      </c>
      <c r="BL50" s="50">
        <f>SUM(BL44:BL49)</f>
        <v>0</v>
      </c>
      <c r="BM50" s="50">
        <f>SUM(BM44:BM49)</f>
        <v>0</v>
      </c>
      <c r="BN50" s="50">
        <f>SUM(BN44:BN49)</f>
        <v>0</v>
      </c>
      <c r="BO50" s="50">
        <f>SUM(BO44:BO49)</f>
        <v>0</v>
      </c>
      <c r="BP50" s="50">
        <f>SUM(BL50:BO50)</f>
        <v>0</v>
      </c>
      <c r="BQ50" s="50">
        <f t="shared" ref="BQ50:BV50" si="70">SUM(BQ44:BQ49)</f>
        <v>0</v>
      </c>
      <c r="BR50" s="50">
        <f t="shared" si="70"/>
        <v>0</v>
      </c>
      <c r="BS50" s="50">
        <f t="shared" si="70"/>
        <v>0</v>
      </c>
      <c r="BT50" s="50">
        <f t="shared" si="70"/>
        <v>3128</v>
      </c>
      <c r="BU50" s="50">
        <f t="shared" si="70"/>
        <v>8128</v>
      </c>
      <c r="BV50" s="50">
        <f t="shared" si="70"/>
        <v>40706</v>
      </c>
      <c r="BW50" s="50">
        <f t="shared" ref="BW50:CB50" si="71">SUM(BW44:BW49)</f>
        <v>40706</v>
      </c>
      <c r="BX50" s="50">
        <f>SUM(BX44:BX49)</f>
        <v>12750</v>
      </c>
      <c r="BY50" s="50">
        <f t="shared" si="71"/>
        <v>6500</v>
      </c>
      <c r="BZ50" s="50">
        <f t="shared" si="71"/>
        <v>0</v>
      </c>
      <c r="CA50" s="50">
        <f t="shared" si="71"/>
        <v>14526</v>
      </c>
      <c r="CB50" s="50">
        <f t="shared" si="71"/>
        <v>33776</v>
      </c>
      <c r="CC50" s="50">
        <f t="shared" ref="CC50:CL50" si="72">SUM(CC44:CC49)</f>
        <v>0</v>
      </c>
      <c r="CD50" s="50">
        <f t="shared" si="72"/>
        <v>0</v>
      </c>
      <c r="CE50" s="50">
        <f t="shared" si="72"/>
        <v>2000</v>
      </c>
      <c r="CF50" s="50">
        <f t="shared" si="72"/>
        <v>0</v>
      </c>
      <c r="CG50" s="50">
        <f t="shared" si="72"/>
        <v>5000</v>
      </c>
      <c r="CH50" s="50">
        <f t="shared" si="72"/>
        <v>0</v>
      </c>
      <c r="CI50" s="50">
        <f>SUM(CI44:CI49)</f>
        <v>7000</v>
      </c>
      <c r="CJ50" s="50">
        <f t="shared" si="72"/>
        <v>0</v>
      </c>
      <c r="CK50" s="50">
        <f>SUM(CK44:CK49)</f>
        <v>0</v>
      </c>
      <c r="CL50" s="50">
        <f t="shared" si="72"/>
        <v>0</v>
      </c>
      <c r="CM50" s="50">
        <f>SUM(CM44:CM49)</f>
        <v>0</v>
      </c>
      <c r="CN50" s="4"/>
      <c r="CO50" s="50">
        <f t="shared" ref="CO50" si="73">SUM(CO44:CO49)</f>
        <v>15000</v>
      </c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</row>
    <row r="51" spans="1:132" s="7" customFormat="1" ht="24.95" customHeight="1" x14ac:dyDescent="0.25">
      <c r="A51" s="5">
        <v>32</v>
      </c>
      <c r="B51" s="6" t="s">
        <v>23</v>
      </c>
      <c r="C51" s="50">
        <f>SUM(C24,C31,C41,C43,C50)</f>
        <v>17606173</v>
      </c>
      <c r="D51" s="50">
        <f t="shared" ref="D51:E51" si="74">SUM(D24,D31,D41,D43,D50)</f>
        <v>10995539.350000001</v>
      </c>
      <c r="E51" s="57">
        <f t="shared" si="74"/>
        <v>13109000</v>
      </c>
      <c r="F51" s="50">
        <f>SUM(F24,F31,F41,F43,F50)</f>
        <v>-3111443</v>
      </c>
      <c r="G51" s="50">
        <f>SUM(L51,N51,AB51,AP51,BE51,BU51,BW51,CB51,CI51,CK51,CM51)</f>
        <v>14494730</v>
      </c>
      <c r="H51" s="50">
        <f>SUM(H24,H31,H41,H43,H50)</f>
        <v>400650</v>
      </c>
      <c r="I51" s="50">
        <f t="shared" ref="I51:BQ51" si="75">SUM(I24,I31,I41,I43,I50)</f>
        <v>2293105</v>
      </c>
      <c r="J51" s="50">
        <f t="shared" si="75"/>
        <v>35000</v>
      </c>
      <c r="K51" s="50">
        <f t="shared" si="75"/>
        <v>710500</v>
      </c>
      <c r="L51" s="50">
        <f t="shared" si="75"/>
        <v>3439255</v>
      </c>
      <c r="M51" s="50">
        <f t="shared" si="75"/>
        <v>71318.25</v>
      </c>
      <c r="N51" s="50">
        <f t="shared" si="75"/>
        <v>71318.25</v>
      </c>
      <c r="O51" s="50">
        <f t="shared" si="75"/>
        <v>4988000</v>
      </c>
      <c r="P51" s="50">
        <f t="shared" si="75"/>
        <v>71000</v>
      </c>
      <c r="Q51" s="50">
        <f t="shared" si="75"/>
        <v>13000</v>
      </c>
      <c r="R51" s="50">
        <f t="shared" si="75"/>
        <v>43500</v>
      </c>
      <c r="S51" s="50">
        <f t="shared" si="75"/>
        <v>2000</v>
      </c>
      <c r="T51" s="50">
        <f t="shared" si="75"/>
        <v>382700</v>
      </c>
      <c r="U51" s="50">
        <f t="shared" si="75"/>
        <v>0</v>
      </c>
      <c r="V51" s="50">
        <f t="shared" si="75"/>
        <v>5000</v>
      </c>
      <c r="W51" s="50">
        <f t="shared" si="75"/>
        <v>3000</v>
      </c>
      <c r="X51" s="50">
        <f t="shared" si="75"/>
        <v>0</v>
      </c>
      <c r="Y51" s="50">
        <f t="shared" si="75"/>
        <v>0</v>
      </c>
      <c r="Z51" s="50">
        <f t="shared" si="75"/>
        <v>39000</v>
      </c>
      <c r="AA51" s="50">
        <f t="shared" si="75"/>
        <v>0</v>
      </c>
      <c r="AB51" s="50">
        <f t="shared" si="75"/>
        <v>5547200</v>
      </c>
      <c r="AC51" s="50">
        <f t="shared" si="75"/>
        <v>1380000</v>
      </c>
      <c r="AD51" s="50">
        <f t="shared" si="75"/>
        <v>0</v>
      </c>
      <c r="AE51" s="50">
        <f t="shared" si="75"/>
        <v>8000</v>
      </c>
      <c r="AF51" s="50">
        <f t="shared" si="75"/>
        <v>0</v>
      </c>
      <c r="AG51" s="50">
        <f t="shared" si="75"/>
        <v>100200</v>
      </c>
      <c r="AH51" s="50">
        <f t="shared" si="75"/>
        <v>0</v>
      </c>
      <c r="AI51" s="50">
        <f t="shared" si="75"/>
        <v>0</v>
      </c>
      <c r="AJ51" s="50">
        <f t="shared" si="75"/>
        <v>0</v>
      </c>
      <c r="AK51" s="50">
        <f t="shared" si="75"/>
        <v>87012</v>
      </c>
      <c r="AL51" s="50">
        <f t="shared" ref="AL51" si="76">SUM(AL24,AL31,AL41,AL43,AL50)</f>
        <v>4000</v>
      </c>
      <c r="AM51" s="50">
        <f t="shared" si="75"/>
        <v>26068</v>
      </c>
      <c r="AN51" s="50">
        <f t="shared" si="75"/>
        <v>2441</v>
      </c>
      <c r="AO51" s="50">
        <f t="shared" si="75"/>
        <v>606</v>
      </c>
      <c r="AP51" s="50">
        <f t="shared" si="75"/>
        <v>1608327</v>
      </c>
      <c r="AQ51" s="50">
        <f t="shared" si="75"/>
        <v>914728</v>
      </c>
      <c r="AR51" s="50">
        <f t="shared" si="75"/>
        <v>46750</v>
      </c>
      <c r="AS51" s="50">
        <f t="shared" si="75"/>
        <v>0</v>
      </c>
      <c r="AT51" s="50">
        <f t="shared" si="75"/>
        <v>0</v>
      </c>
      <c r="AU51" s="50">
        <f t="shared" si="75"/>
        <v>0</v>
      </c>
      <c r="AV51" s="50">
        <f t="shared" si="75"/>
        <v>193843</v>
      </c>
      <c r="AW51" s="50">
        <f t="shared" si="75"/>
        <v>0</v>
      </c>
      <c r="AX51" s="50">
        <f t="shared" si="75"/>
        <v>30000</v>
      </c>
      <c r="AY51" s="50">
        <f t="shared" si="75"/>
        <v>0</v>
      </c>
      <c r="AZ51" s="50">
        <f t="shared" si="75"/>
        <v>51000</v>
      </c>
      <c r="BA51" s="50">
        <f t="shared" si="75"/>
        <v>0</v>
      </c>
      <c r="BB51" s="50">
        <f t="shared" si="75"/>
        <v>415660</v>
      </c>
      <c r="BC51" s="50">
        <f t="shared" si="75"/>
        <v>0</v>
      </c>
      <c r="BD51" s="50">
        <f t="shared" si="75"/>
        <v>223475</v>
      </c>
      <c r="BE51" s="50">
        <f t="shared" si="75"/>
        <v>1875456</v>
      </c>
      <c r="BF51" s="50">
        <f t="shared" si="75"/>
        <v>38000</v>
      </c>
      <c r="BG51" s="50">
        <f t="shared" si="75"/>
        <v>40083</v>
      </c>
      <c r="BH51" s="50">
        <f t="shared" si="75"/>
        <v>0</v>
      </c>
      <c r="BI51" s="50">
        <f t="shared" si="75"/>
        <v>5000</v>
      </c>
      <c r="BJ51" s="50">
        <f t="shared" si="75"/>
        <v>30000</v>
      </c>
      <c r="BK51" s="50">
        <f t="shared" si="75"/>
        <v>94185</v>
      </c>
      <c r="BL51" s="50">
        <f t="shared" si="75"/>
        <v>0</v>
      </c>
      <c r="BM51" s="50">
        <f t="shared" si="75"/>
        <v>0</v>
      </c>
      <c r="BN51" s="50">
        <f t="shared" si="75"/>
        <v>27000</v>
      </c>
      <c r="BO51" s="50">
        <f t="shared" si="75"/>
        <v>1500</v>
      </c>
      <c r="BP51" s="50">
        <f t="shared" si="75"/>
        <v>0</v>
      </c>
      <c r="BQ51" s="50">
        <f t="shared" si="75"/>
        <v>18071</v>
      </c>
      <c r="BR51" s="50">
        <f t="shared" ref="BR51:CM51" si="77">SUM(BR24,BR31,BR41,BR43,BR50)</f>
        <v>0</v>
      </c>
      <c r="BS51" s="50">
        <f t="shared" si="77"/>
        <v>3374</v>
      </c>
      <c r="BT51" s="50">
        <f t="shared" si="77"/>
        <v>162992</v>
      </c>
      <c r="BU51" s="50">
        <f t="shared" si="77"/>
        <v>420205</v>
      </c>
      <c r="BV51" s="50">
        <f t="shared" si="77"/>
        <v>548531</v>
      </c>
      <c r="BW51" s="50">
        <f t="shared" si="77"/>
        <v>548531</v>
      </c>
      <c r="BX51" s="50">
        <f t="shared" si="77"/>
        <v>404136.75</v>
      </c>
      <c r="BY51" s="50">
        <f t="shared" si="77"/>
        <v>56500</v>
      </c>
      <c r="BZ51" s="50">
        <f t="shared" si="77"/>
        <v>0</v>
      </c>
      <c r="CA51" s="50">
        <f t="shared" si="77"/>
        <v>452301</v>
      </c>
      <c r="CB51" s="50">
        <f t="shared" si="77"/>
        <v>912937.75</v>
      </c>
      <c r="CC51" s="50">
        <f t="shared" si="77"/>
        <v>0</v>
      </c>
      <c r="CD51" s="50">
        <f t="shared" si="77"/>
        <v>0</v>
      </c>
      <c r="CE51" s="50">
        <f t="shared" si="77"/>
        <v>59500</v>
      </c>
      <c r="CF51" s="50">
        <f t="shared" si="77"/>
        <v>0</v>
      </c>
      <c r="CG51" s="50">
        <f t="shared" si="77"/>
        <v>5000</v>
      </c>
      <c r="CH51" s="50">
        <f t="shared" si="77"/>
        <v>0</v>
      </c>
      <c r="CI51" s="50">
        <f t="shared" si="77"/>
        <v>64500</v>
      </c>
      <c r="CJ51" s="50">
        <f t="shared" si="77"/>
        <v>7000</v>
      </c>
      <c r="CK51" s="50">
        <f t="shared" si="77"/>
        <v>7000</v>
      </c>
      <c r="CL51" s="50">
        <f t="shared" si="77"/>
        <v>0</v>
      </c>
      <c r="CM51" s="50">
        <f t="shared" si="77"/>
        <v>0</v>
      </c>
      <c r="CN51" s="4"/>
      <c r="CO51" s="50">
        <f t="shared" ref="CO51" si="78">SUM(CO24,CO31,CO41,CO43,CO50)</f>
        <v>475455</v>
      </c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</row>
    <row r="52" spans="1:132" s="4" customFormat="1" ht="24.95" customHeight="1" x14ac:dyDescent="0.25">
      <c r="A52" s="2">
        <v>3423</v>
      </c>
      <c r="B52" s="3" t="s">
        <v>214</v>
      </c>
      <c r="C52" s="49">
        <v>0</v>
      </c>
      <c r="D52" s="49">
        <v>14000.11</v>
      </c>
      <c r="E52" s="57">
        <v>21000</v>
      </c>
      <c r="F52" s="49">
        <f>G52-C52</f>
        <v>14100</v>
      </c>
      <c r="G52" s="50">
        <f t="shared" ref="G52:G95" si="79">SUM(L52,N52,AB52,AP52,BE52,BU52,BW52,CB52,CI52:CI52,CK52,CM52)</f>
        <v>14100</v>
      </c>
      <c r="H52" s="51"/>
      <c r="I52" s="51"/>
      <c r="J52" s="51"/>
      <c r="K52" s="51"/>
      <c r="L52" s="50">
        <f t="shared" si="44"/>
        <v>0</v>
      </c>
      <c r="M52" s="51"/>
      <c r="N52" s="50">
        <f t="shared" si="34"/>
        <v>0</v>
      </c>
      <c r="O52" s="51"/>
      <c r="P52" s="51"/>
      <c r="Q52" s="51"/>
      <c r="R52" s="51"/>
      <c r="S52" s="51"/>
      <c r="T52" s="51">
        <v>14100</v>
      </c>
      <c r="U52" s="51"/>
      <c r="V52" s="51"/>
      <c r="W52" s="49"/>
      <c r="X52" s="51"/>
      <c r="Y52" s="51"/>
      <c r="Z52" s="51"/>
      <c r="AA52" s="51"/>
      <c r="AB52" s="50">
        <f t="shared" ref="AB52:AB65" si="80">SUM(O52:AA52)</f>
        <v>14100</v>
      </c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0">
        <f>SUM(AC52:AO52)</f>
        <v>0</v>
      </c>
      <c r="AQ52" s="49"/>
      <c r="AR52" s="49"/>
      <c r="AS52" s="51"/>
      <c r="AT52" s="51"/>
      <c r="AU52" s="49"/>
      <c r="AV52" s="49"/>
      <c r="AW52" s="49"/>
      <c r="AX52" s="49"/>
      <c r="AY52" s="51"/>
      <c r="AZ52" s="49"/>
      <c r="BA52" s="51"/>
      <c r="BB52" s="49"/>
      <c r="BC52" s="51"/>
      <c r="BD52" s="49"/>
      <c r="BE52" s="50">
        <f>SUM(AQ52:BD52)</f>
        <v>0</v>
      </c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0">
        <f t="shared" si="48"/>
        <v>0</v>
      </c>
      <c r="BV52" s="51"/>
      <c r="BW52" s="50">
        <f t="shared" si="49"/>
        <v>0</v>
      </c>
      <c r="BX52" s="51"/>
      <c r="BY52" s="49"/>
      <c r="BZ52" s="49"/>
      <c r="CA52" s="51"/>
      <c r="CB52" s="50">
        <f t="shared" si="50"/>
        <v>0</v>
      </c>
      <c r="CC52" s="49"/>
      <c r="CD52" s="49"/>
      <c r="CE52" s="49"/>
      <c r="CF52" s="49"/>
      <c r="CG52" s="51"/>
      <c r="CH52" s="49"/>
      <c r="CI52" s="50">
        <f t="shared" si="61"/>
        <v>0</v>
      </c>
      <c r="CJ52" s="49"/>
      <c r="CK52" s="50">
        <f t="shared" si="35"/>
        <v>0</v>
      </c>
      <c r="CL52" s="49"/>
      <c r="CM52" s="50">
        <f t="shared" si="35"/>
        <v>0</v>
      </c>
      <c r="CO52" s="51"/>
    </row>
    <row r="53" spans="1:132" s="7" customFormat="1" ht="24.95" customHeight="1" x14ac:dyDescent="0.25">
      <c r="A53" s="5">
        <v>342</v>
      </c>
      <c r="B53" s="6" t="s">
        <v>215</v>
      </c>
      <c r="C53" s="50">
        <v>0</v>
      </c>
      <c r="D53" s="50">
        <f>SUM(D52)</f>
        <v>14000.11</v>
      </c>
      <c r="E53" s="57">
        <f>SUM(E52)</f>
        <v>21000</v>
      </c>
      <c r="F53" s="50">
        <f>SUM(F52)</f>
        <v>14100</v>
      </c>
      <c r="G53" s="50">
        <f t="shared" si="79"/>
        <v>14100</v>
      </c>
      <c r="H53" s="50">
        <f t="shared" ref="H53:M53" si="81">SUM(H52)</f>
        <v>0</v>
      </c>
      <c r="I53" s="50">
        <f t="shared" si="81"/>
        <v>0</v>
      </c>
      <c r="J53" s="50">
        <f t="shared" si="81"/>
        <v>0</v>
      </c>
      <c r="K53" s="50">
        <f t="shared" si="81"/>
        <v>0</v>
      </c>
      <c r="L53" s="50">
        <f t="shared" si="81"/>
        <v>0</v>
      </c>
      <c r="M53" s="50">
        <f t="shared" si="81"/>
        <v>0</v>
      </c>
      <c r="N53" s="50">
        <f>SUM(M53)</f>
        <v>0</v>
      </c>
      <c r="O53" s="50">
        <f t="shared" ref="O53:AA53" si="82">SUM(O52)</f>
        <v>0</v>
      </c>
      <c r="P53" s="50">
        <f>SUM(P52)</f>
        <v>0</v>
      </c>
      <c r="Q53" s="50">
        <f>SUM(Q52)</f>
        <v>0</v>
      </c>
      <c r="R53" s="50">
        <f>SUM(R52)</f>
        <v>0</v>
      </c>
      <c r="S53" s="50">
        <f>SUM(S52)</f>
        <v>0</v>
      </c>
      <c r="T53" s="50">
        <f t="shared" si="82"/>
        <v>14100</v>
      </c>
      <c r="U53" s="50">
        <f t="shared" si="82"/>
        <v>0</v>
      </c>
      <c r="V53" s="50">
        <f t="shared" si="82"/>
        <v>0</v>
      </c>
      <c r="W53" s="50">
        <f t="shared" si="82"/>
        <v>0</v>
      </c>
      <c r="X53" s="50">
        <f t="shared" si="82"/>
        <v>0</v>
      </c>
      <c r="Y53" s="50">
        <f t="shared" si="82"/>
        <v>0</v>
      </c>
      <c r="Z53" s="50">
        <f t="shared" si="82"/>
        <v>0</v>
      </c>
      <c r="AA53" s="50">
        <f t="shared" si="82"/>
        <v>0</v>
      </c>
      <c r="AB53" s="50">
        <f t="shared" si="80"/>
        <v>14100</v>
      </c>
      <c r="AC53" s="50">
        <f t="shared" ref="AC53:BO53" si="83">SUM(AC52)</f>
        <v>0</v>
      </c>
      <c r="AD53" s="50">
        <f t="shared" si="83"/>
        <v>0</v>
      </c>
      <c r="AE53" s="50">
        <f t="shared" si="83"/>
        <v>0</v>
      </c>
      <c r="AF53" s="50">
        <f t="shared" si="83"/>
        <v>0</v>
      </c>
      <c r="AG53" s="50">
        <f t="shared" si="83"/>
        <v>0</v>
      </c>
      <c r="AH53" s="50">
        <f t="shared" si="83"/>
        <v>0</v>
      </c>
      <c r="AI53" s="50">
        <f t="shared" si="83"/>
        <v>0</v>
      </c>
      <c r="AJ53" s="50">
        <f t="shared" si="83"/>
        <v>0</v>
      </c>
      <c r="AK53" s="50">
        <f t="shared" si="83"/>
        <v>0</v>
      </c>
      <c r="AL53" s="50">
        <f t="shared" ref="AL53" si="84">SUM(AL52)</f>
        <v>0</v>
      </c>
      <c r="AM53" s="50">
        <f t="shared" si="83"/>
        <v>0</v>
      </c>
      <c r="AN53" s="50">
        <f t="shared" si="83"/>
        <v>0</v>
      </c>
      <c r="AO53" s="50">
        <f t="shared" si="83"/>
        <v>0</v>
      </c>
      <c r="AP53" s="50">
        <f t="shared" si="83"/>
        <v>0</v>
      </c>
      <c r="AQ53" s="50">
        <f t="shared" si="83"/>
        <v>0</v>
      </c>
      <c r="AR53" s="50">
        <f t="shared" si="83"/>
        <v>0</v>
      </c>
      <c r="AS53" s="50">
        <f t="shared" si="83"/>
        <v>0</v>
      </c>
      <c r="AT53" s="50">
        <f t="shared" si="83"/>
        <v>0</v>
      </c>
      <c r="AU53" s="50">
        <f>SUM(AU52)</f>
        <v>0</v>
      </c>
      <c r="AV53" s="50">
        <f t="shared" si="83"/>
        <v>0</v>
      </c>
      <c r="AW53" s="50">
        <f>SUM(AW52)</f>
        <v>0</v>
      </c>
      <c r="AX53" s="50">
        <f t="shared" si="83"/>
        <v>0</v>
      </c>
      <c r="AY53" s="50">
        <f>SUM(AY52)</f>
        <v>0</v>
      </c>
      <c r="AZ53" s="50">
        <f t="shared" si="83"/>
        <v>0</v>
      </c>
      <c r="BA53" s="50">
        <f t="shared" si="83"/>
        <v>0</v>
      </c>
      <c r="BB53" s="50">
        <f t="shared" si="83"/>
        <v>0</v>
      </c>
      <c r="BC53" s="50">
        <f>SUM(BC52)</f>
        <v>0</v>
      </c>
      <c r="BD53" s="50">
        <f t="shared" si="83"/>
        <v>0</v>
      </c>
      <c r="BE53" s="50">
        <f t="shared" si="83"/>
        <v>0</v>
      </c>
      <c r="BF53" s="50">
        <f t="shared" si="83"/>
        <v>0</v>
      </c>
      <c r="BG53" s="50">
        <f t="shared" si="83"/>
        <v>0</v>
      </c>
      <c r="BH53" s="50">
        <f t="shared" si="83"/>
        <v>0</v>
      </c>
      <c r="BI53" s="50">
        <f t="shared" si="83"/>
        <v>0</v>
      </c>
      <c r="BJ53" s="50">
        <f>SUM(BJ52)</f>
        <v>0</v>
      </c>
      <c r="BK53" s="50">
        <f t="shared" si="83"/>
        <v>0</v>
      </c>
      <c r="BL53" s="50">
        <f t="shared" si="83"/>
        <v>0</v>
      </c>
      <c r="BM53" s="50">
        <f t="shared" si="83"/>
        <v>0</v>
      </c>
      <c r="BN53" s="50">
        <f t="shared" si="83"/>
        <v>0</v>
      </c>
      <c r="BO53" s="50">
        <f t="shared" si="83"/>
        <v>0</v>
      </c>
      <c r="BP53" s="50"/>
      <c r="BQ53" s="50">
        <f t="shared" ref="BQ53:BV53" si="85">SUM(BQ52)</f>
        <v>0</v>
      </c>
      <c r="BR53" s="50">
        <f t="shared" si="85"/>
        <v>0</v>
      </c>
      <c r="BS53" s="50">
        <f t="shared" si="85"/>
        <v>0</v>
      </c>
      <c r="BT53" s="50">
        <f t="shared" si="85"/>
        <v>0</v>
      </c>
      <c r="BU53" s="50">
        <f t="shared" si="85"/>
        <v>0</v>
      </c>
      <c r="BV53" s="50">
        <f t="shared" si="85"/>
        <v>0</v>
      </c>
      <c r="BW53" s="50">
        <f>SUM(BV53:BV53)</f>
        <v>0</v>
      </c>
      <c r="BX53" s="50">
        <f>SUM(BX52)</f>
        <v>0</v>
      </c>
      <c r="BY53" s="50">
        <f>SUM(BY52)</f>
        <v>0</v>
      </c>
      <c r="BZ53" s="50">
        <f>SUM(BZ52)</f>
        <v>0</v>
      </c>
      <c r="CA53" s="50">
        <f>SUM(CA52)</f>
        <v>0</v>
      </c>
      <c r="CB53" s="50">
        <f>SUM(BX53:CA53)</f>
        <v>0</v>
      </c>
      <c r="CC53" s="50">
        <f t="shared" ref="CC53:CH53" si="86">SUM(CC52)</f>
        <v>0</v>
      </c>
      <c r="CD53" s="50">
        <f t="shared" si="86"/>
        <v>0</v>
      </c>
      <c r="CE53" s="50">
        <f t="shared" si="86"/>
        <v>0</v>
      </c>
      <c r="CF53" s="50">
        <f t="shared" si="86"/>
        <v>0</v>
      </c>
      <c r="CG53" s="50">
        <f t="shared" si="86"/>
        <v>0</v>
      </c>
      <c r="CH53" s="50">
        <f t="shared" si="86"/>
        <v>0</v>
      </c>
      <c r="CI53" s="50">
        <f t="shared" si="61"/>
        <v>0</v>
      </c>
      <c r="CJ53" s="50">
        <f>SUM(CJ52)</f>
        <v>0</v>
      </c>
      <c r="CK53" s="50">
        <f>SUM(CJ53)</f>
        <v>0</v>
      </c>
      <c r="CL53" s="50">
        <f>SUM(CL52)</f>
        <v>0</v>
      </c>
      <c r="CM53" s="50">
        <f>SUM(CL53)</f>
        <v>0</v>
      </c>
      <c r="CN53" s="4"/>
      <c r="CO53" s="50">
        <f>SUM(CO52)</f>
        <v>0</v>
      </c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</row>
    <row r="54" spans="1:132" s="4" customFormat="1" ht="24.95" customHeight="1" x14ac:dyDescent="0.25">
      <c r="A54" s="2">
        <v>3431</v>
      </c>
      <c r="B54" s="3" t="s">
        <v>24</v>
      </c>
      <c r="C54" s="49">
        <v>62883</v>
      </c>
      <c r="D54" s="49">
        <v>43856.95</v>
      </c>
      <c r="E54" s="57">
        <v>53000</v>
      </c>
      <c r="F54" s="49">
        <f>G54-C54</f>
        <v>-9380</v>
      </c>
      <c r="G54" s="50">
        <f t="shared" si="79"/>
        <v>53503</v>
      </c>
      <c r="H54" s="51"/>
      <c r="I54" s="51"/>
      <c r="J54" s="51"/>
      <c r="K54" s="51">
        <v>6000</v>
      </c>
      <c r="L54" s="50">
        <f>SUM(H54:K54)</f>
        <v>6000</v>
      </c>
      <c r="M54" s="51"/>
      <c r="N54" s="50">
        <f>SUM(M54)</f>
        <v>0</v>
      </c>
      <c r="O54" s="51">
        <v>40000</v>
      </c>
      <c r="P54" s="51"/>
      <c r="Q54" s="51"/>
      <c r="R54" s="51"/>
      <c r="S54" s="51"/>
      <c r="T54" s="51">
        <v>700</v>
      </c>
      <c r="U54" s="51"/>
      <c r="V54" s="51"/>
      <c r="W54" s="49"/>
      <c r="X54" s="51">
        <v>200</v>
      </c>
      <c r="Y54" s="51">
        <v>100</v>
      </c>
      <c r="Z54" s="51"/>
      <c r="AA54" s="51"/>
      <c r="AB54" s="50">
        <f t="shared" si="80"/>
        <v>41000</v>
      </c>
      <c r="AC54" s="51">
        <v>5000</v>
      </c>
      <c r="AD54" s="51"/>
      <c r="AE54" s="51">
        <v>200</v>
      </c>
      <c r="AF54" s="51"/>
      <c r="AG54" s="51"/>
      <c r="AH54" s="51"/>
      <c r="AI54" s="51"/>
      <c r="AJ54" s="51"/>
      <c r="AK54" s="51">
        <v>100</v>
      </c>
      <c r="AL54" s="51"/>
      <c r="AM54" s="51">
        <v>300</v>
      </c>
      <c r="AN54" s="51"/>
      <c r="AO54" s="51"/>
      <c r="AP54" s="50">
        <f t="shared" ref="AP54:AP62" si="87">SUM(AC54:AO54)</f>
        <v>5600</v>
      </c>
      <c r="AQ54" s="49"/>
      <c r="AR54" s="49"/>
      <c r="AS54" s="51"/>
      <c r="AT54" s="51"/>
      <c r="AU54" s="49"/>
      <c r="AV54" s="49">
        <v>100</v>
      </c>
      <c r="AW54" s="49"/>
      <c r="AX54" s="49">
        <v>100</v>
      </c>
      <c r="AY54" s="51"/>
      <c r="AZ54" s="49">
        <v>100</v>
      </c>
      <c r="BA54" s="51"/>
      <c r="BB54" s="49"/>
      <c r="BC54" s="51"/>
      <c r="BD54" s="49">
        <v>100</v>
      </c>
      <c r="BE54" s="50">
        <f t="shared" ref="BE54:BE62" si="88">SUM(AQ54:BD54)</f>
        <v>400</v>
      </c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>
        <v>100</v>
      </c>
      <c r="BU54" s="50">
        <f>SUM(BF54:BT54)</f>
        <v>100</v>
      </c>
      <c r="BV54" s="51"/>
      <c r="BW54" s="50">
        <f>SUM(BV54:BV54)</f>
        <v>0</v>
      </c>
      <c r="BX54" s="51"/>
      <c r="BY54" s="49"/>
      <c r="BZ54" s="49"/>
      <c r="CA54" s="51">
        <v>3</v>
      </c>
      <c r="CB54" s="50">
        <f>SUM(BX54:CA54)</f>
        <v>3</v>
      </c>
      <c r="CC54" s="51"/>
      <c r="CD54" s="51"/>
      <c r="CE54" s="51">
        <v>200</v>
      </c>
      <c r="CF54" s="51">
        <v>200</v>
      </c>
      <c r="CG54" s="51"/>
      <c r="CH54" s="51"/>
      <c r="CI54" s="50">
        <f t="shared" si="61"/>
        <v>400</v>
      </c>
      <c r="CJ54" s="51"/>
      <c r="CK54" s="50">
        <f>SUM(CJ54)</f>
        <v>0</v>
      </c>
      <c r="CL54" s="51"/>
      <c r="CM54" s="50">
        <f>SUM(CL54)</f>
        <v>0</v>
      </c>
      <c r="CO54" s="51"/>
    </row>
    <row r="55" spans="1:132" s="4" customFormat="1" ht="24.95" customHeight="1" x14ac:dyDescent="0.25">
      <c r="A55" s="2">
        <v>3432</v>
      </c>
      <c r="B55" s="3" t="s">
        <v>25</v>
      </c>
      <c r="C55" s="49">
        <v>5000</v>
      </c>
      <c r="D55" s="49">
        <v>4546.1899999999996</v>
      </c>
      <c r="E55" s="57">
        <v>6000</v>
      </c>
      <c r="F55" s="49">
        <f>G55-C55</f>
        <v>2136</v>
      </c>
      <c r="G55" s="50">
        <f t="shared" si="79"/>
        <v>7136</v>
      </c>
      <c r="H55" s="51"/>
      <c r="I55" s="51"/>
      <c r="J55" s="51"/>
      <c r="K55" s="51">
        <v>2000</v>
      </c>
      <c r="L55" s="50">
        <f t="shared" si="44"/>
        <v>2000</v>
      </c>
      <c r="M55" s="51"/>
      <c r="N55" s="50">
        <f t="shared" si="34"/>
        <v>0</v>
      </c>
      <c r="O55" s="51">
        <v>2000</v>
      </c>
      <c r="P55" s="51"/>
      <c r="Q55" s="51">
        <v>100</v>
      </c>
      <c r="R55" s="51"/>
      <c r="S55" s="51"/>
      <c r="T55" s="51">
        <v>800</v>
      </c>
      <c r="U55" s="51"/>
      <c r="V55" s="51"/>
      <c r="W55" s="49"/>
      <c r="X55" s="51">
        <v>200</v>
      </c>
      <c r="Y55" s="51">
        <v>300</v>
      </c>
      <c r="Z55" s="51"/>
      <c r="AA55" s="51"/>
      <c r="AB55" s="50">
        <f t="shared" si="80"/>
        <v>3400</v>
      </c>
      <c r="AC55" s="51"/>
      <c r="AD55" s="51"/>
      <c r="AE55" s="51">
        <v>200</v>
      </c>
      <c r="AF55" s="51"/>
      <c r="AG55" s="51"/>
      <c r="AH55" s="51"/>
      <c r="AI55" s="51"/>
      <c r="AJ55" s="51"/>
      <c r="AK55" s="51">
        <v>1300</v>
      </c>
      <c r="AL55" s="51"/>
      <c r="AM55" s="51">
        <v>200</v>
      </c>
      <c r="AN55" s="51"/>
      <c r="AO55" s="51"/>
      <c r="AP55" s="50">
        <f t="shared" si="87"/>
        <v>1700</v>
      </c>
      <c r="AQ55" s="49"/>
      <c r="AR55" s="49"/>
      <c r="AS55" s="51"/>
      <c r="AT55" s="51"/>
      <c r="AU55" s="49"/>
      <c r="AV55" s="49"/>
      <c r="AW55" s="49"/>
      <c r="AX55" s="49"/>
      <c r="AY55" s="51"/>
      <c r="AZ55" s="49"/>
      <c r="BA55" s="51"/>
      <c r="BB55" s="49"/>
      <c r="BC55" s="51"/>
      <c r="BD55" s="49"/>
      <c r="BE55" s="50">
        <f t="shared" si="88"/>
        <v>0</v>
      </c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>
        <v>3</v>
      </c>
      <c r="BU55" s="50">
        <f t="shared" si="48"/>
        <v>3</v>
      </c>
      <c r="BV55" s="51">
        <v>33</v>
      </c>
      <c r="BW55" s="50">
        <f t="shared" si="49"/>
        <v>33</v>
      </c>
      <c r="BX55" s="51"/>
      <c r="BY55" s="49"/>
      <c r="BZ55" s="49"/>
      <c r="CA55" s="51"/>
      <c r="CB55" s="50">
        <f t="shared" si="50"/>
        <v>0</v>
      </c>
      <c r="CC55" s="51"/>
      <c r="CD55" s="51"/>
      <c r="CE55" s="51"/>
      <c r="CF55" s="51"/>
      <c r="CG55" s="51"/>
      <c r="CH55" s="51"/>
      <c r="CI55" s="50">
        <f t="shared" si="61"/>
        <v>0</v>
      </c>
      <c r="CJ55" s="51"/>
      <c r="CK55" s="50">
        <f t="shared" si="35"/>
        <v>0</v>
      </c>
      <c r="CL55" s="51"/>
      <c r="CM55" s="50">
        <f t="shared" si="35"/>
        <v>0</v>
      </c>
      <c r="CO55" s="51"/>
    </row>
    <row r="56" spans="1:132" s="4" customFormat="1" ht="24.95" customHeight="1" x14ac:dyDescent="0.25">
      <c r="A56" s="2">
        <v>3433</v>
      </c>
      <c r="B56" s="3" t="s">
        <v>26</v>
      </c>
      <c r="C56" s="49">
        <v>1000</v>
      </c>
      <c r="D56" s="49">
        <v>10257.52</v>
      </c>
      <c r="E56" s="57">
        <v>17000</v>
      </c>
      <c r="F56" s="49">
        <f>G56-C56</f>
        <v>39100</v>
      </c>
      <c r="G56" s="50">
        <f t="shared" si="79"/>
        <v>40100</v>
      </c>
      <c r="H56" s="51"/>
      <c r="I56" s="51"/>
      <c r="J56" s="51">
        <v>40000</v>
      </c>
      <c r="K56" s="51"/>
      <c r="L56" s="50">
        <f t="shared" si="44"/>
        <v>40000</v>
      </c>
      <c r="M56" s="51"/>
      <c r="N56" s="50">
        <f t="shared" si="34"/>
        <v>0</v>
      </c>
      <c r="O56" s="51">
        <v>100</v>
      </c>
      <c r="P56" s="51"/>
      <c r="Q56" s="51"/>
      <c r="R56" s="51"/>
      <c r="S56" s="51"/>
      <c r="T56" s="51"/>
      <c r="U56" s="51"/>
      <c r="V56" s="51"/>
      <c r="W56" s="49"/>
      <c r="X56" s="51"/>
      <c r="Y56" s="51"/>
      <c r="Z56" s="51"/>
      <c r="AA56" s="51"/>
      <c r="AB56" s="50">
        <f t="shared" si="80"/>
        <v>100</v>
      </c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0">
        <f t="shared" si="87"/>
        <v>0</v>
      </c>
      <c r="AQ56" s="49"/>
      <c r="AR56" s="49"/>
      <c r="AS56" s="51"/>
      <c r="AT56" s="51"/>
      <c r="AU56" s="49"/>
      <c r="AV56" s="49"/>
      <c r="AW56" s="49"/>
      <c r="AX56" s="49"/>
      <c r="AY56" s="51"/>
      <c r="AZ56" s="49"/>
      <c r="BA56" s="51"/>
      <c r="BB56" s="49"/>
      <c r="BC56" s="51"/>
      <c r="BD56" s="49"/>
      <c r="BE56" s="50">
        <f t="shared" si="88"/>
        <v>0</v>
      </c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0">
        <f t="shared" si="48"/>
        <v>0</v>
      </c>
      <c r="BV56" s="51"/>
      <c r="BW56" s="50">
        <f t="shared" si="49"/>
        <v>0</v>
      </c>
      <c r="BX56" s="51"/>
      <c r="BY56" s="49"/>
      <c r="BZ56" s="49"/>
      <c r="CA56" s="51"/>
      <c r="CB56" s="50">
        <f t="shared" si="50"/>
        <v>0</v>
      </c>
      <c r="CC56" s="51"/>
      <c r="CD56" s="51"/>
      <c r="CE56" s="51"/>
      <c r="CF56" s="51"/>
      <c r="CG56" s="51"/>
      <c r="CH56" s="51"/>
      <c r="CI56" s="50">
        <f t="shared" si="61"/>
        <v>0</v>
      </c>
      <c r="CJ56" s="51"/>
      <c r="CK56" s="50">
        <f>SUM(CJ56)</f>
        <v>0</v>
      </c>
      <c r="CL56" s="51"/>
      <c r="CM56" s="50">
        <f>SUM(CL56)</f>
        <v>0</v>
      </c>
      <c r="CO56" s="51"/>
    </row>
    <row r="57" spans="1:132" s="7" customFormat="1" ht="24.95" customHeight="1" x14ac:dyDescent="0.25">
      <c r="A57" s="5">
        <v>343</v>
      </c>
      <c r="B57" s="6" t="s">
        <v>27</v>
      </c>
      <c r="C57" s="50">
        <v>68883</v>
      </c>
      <c r="D57" s="50">
        <f>SUM(D54,D55,D56)</f>
        <v>58660.66</v>
      </c>
      <c r="E57" s="57">
        <f>SUM(E54,E55,E56)</f>
        <v>76000</v>
      </c>
      <c r="F57" s="50">
        <f>SUM(F54,F55,F56)</f>
        <v>31856</v>
      </c>
      <c r="G57" s="50">
        <f t="shared" si="79"/>
        <v>100739</v>
      </c>
      <c r="H57" s="50">
        <f>SUM(H54,H55,H56)</f>
        <v>0</v>
      </c>
      <c r="I57" s="50">
        <f>SUM(I54,I55,I56)</f>
        <v>0</v>
      </c>
      <c r="J57" s="50">
        <f>SUM(J54,J55,J56)</f>
        <v>40000</v>
      </c>
      <c r="K57" s="50">
        <f>SUM(K54,K55,K56)</f>
        <v>8000</v>
      </c>
      <c r="L57" s="50">
        <f t="shared" si="44"/>
        <v>48000</v>
      </c>
      <c r="M57" s="50">
        <f>SUM(M54,M55,M56)</f>
        <v>0</v>
      </c>
      <c r="N57" s="50">
        <f t="shared" si="34"/>
        <v>0</v>
      </c>
      <c r="O57" s="50">
        <f t="shared" ref="O57:AA57" si="89">SUM(O54,O55,O56)</f>
        <v>42100</v>
      </c>
      <c r="P57" s="50">
        <f>SUM(P54,P55,P56)</f>
        <v>0</v>
      </c>
      <c r="Q57" s="50">
        <f>SUM(Q54,Q55,Q56)</f>
        <v>100</v>
      </c>
      <c r="R57" s="50">
        <f>SUM(R54,R55,R56)</f>
        <v>0</v>
      </c>
      <c r="S57" s="50">
        <f>SUM(S54,S55,S56)</f>
        <v>0</v>
      </c>
      <c r="T57" s="50">
        <f t="shared" si="89"/>
        <v>1500</v>
      </c>
      <c r="U57" s="50">
        <f t="shared" si="89"/>
        <v>0</v>
      </c>
      <c r="V57" s="50">
        <f t="shared" si="89"/>
        <v>0</v>
      </c>
      <c r="W57" s="50">
        <f t="shared" si="89"/>
        <v>0</v>
      </c>
      <c r="X57" s="50">
        <f t="shared" si="89"/>
        <v>400</v>
      </c>
      <c r="Y57" s="50">
        <f t="shared" si="89"/>
        <v>400</v>
      </c>
      <c r="Z57" s="50">
        <f t="shared" si="89"/>
        <v>0</v>
      </c>
      <c r="AA57" s="50">
        <f t="shared" si="89"/>
        <v>0</v>
      </c>
      <c r="AB57" s="50">
        <f t="shared" si="80"/>
        <v>44500</v>
      </c>
      <c r="AC57" s="50">
        <f t="shared" ref="AC57:AO57" si="90">SUM(AC54,AC55,AC56)</f>
        <v>5000</v>
      </c>
      <c r="AD57" s="50">
        <f t="shared" si="90"/>
        <v>0</v>
      </c>
      <c r="AE57" s="50">
        <f t="shared" si="90"/>
        <v>400</v>
      </c>
      <c r="AF57" s="50">
        <f t="shared" si="90"/>
        <v>0</v>
      </c>
      <c r="AG57" s="50">
        <f t="shared" si="90"/>
        <v>0</v>
      </c>
      <c r="AH57" s="50">
        <f t="shared" si="90"/>
        <v>0</v>
      </c>
      <c r="AI57" s="50">
        <f t="shared" si="90"/>
        <v>0</v>
      </c>
      <c r="AJ57" s="50">
        <f t="shared" si="90"/>
        <v>0</v>
      </c>
      <c r="AK57" s="50">
        <f t="shared" si="90"/>
        <v>1400</v>
      </c>
      <c r="AL57" s="50">
        <f t="shared" ref="AL57" si="91">SUM(AL54,AL55,AL56)</f>
        <v>0</v>
      </c>
      <c r="AM57" s="50">
        <f t="shared" si="90"/>
        <v>500</v>
      </c>
      <c r="AN57" s="50">
        <f t="shared" si="90"/>
        <v>0</v>
      </c>
      <c r="AO57" s="50">
        <f t="shared" si="90"/>
        <v>0</v>
      </c>
      <c r="AP57" s="50">
        <f t="shared" si="87"/>
        <v>7300</v>
      </c>
      <c r="AQ57" s="50">
        <f t="shared" ref="AQ57:BD57" si="92">SUM(AQ54,AQ55,AQ56)</f>
        <v>0</v>
      </c>
      <c r="AR57" s="50">
        <f t="shared" si="92"/>
        <v>0</v>
      </c>
      <c r="AS57" s="50">
        <f t="shared" si="92"/>
        <v>0</v>
      </c>
      <c r="AT57" s="50">
        <f t="shared" si="92"/>
        <v>0</v>
      </c>
      <c r="AU57" s="50">
        <f>SUM(AU54,AU55,AU56)</f>
        <v>0</v>
      </c>
      <c r="AV57" s="50">
        <f t="shared" si="92"/>
        <v>100</v>
      </c>
      <c r="AW57" s="50">
        <f>SUM(AW54,AW55,AW56)</f>
        <v>0</v>
      </c>
      <c r="AX57" s="50">
        <f t="shared" si="92"/>
        <v>100</v>
      </c>
      <c r="AY57" s="50">
        <f>SUM(AY54,AY55,AY56)</f>
        <v>0</v>
      </c>
      <c r="AZ57" s="50">
        <f t="shared" si="92"/>
        <v>100</v>
      </c>
      <c r="BA57" s="50">
        <f t="shared" si="92"/>
        <v>0</v>
      </c>
      <c r="BB57" s="50">
        <f t="shared" si="92"/>
        <v>0</v>
      </c>
      <c r="BC57" s="50">
        <f>SUM(BC54,BC55,BC56)</f>
        <v>0</v>
      </c>
      <c r="BD57" s="50">
        <f t="shared" si="92"/>
        <v>100</v>
      </c>
      <c r="BE57" s="50">
        <f t="shared" si="88"/>
        <v>400</v>
      </c>
      <c r="BF57" s="50">
        <f t="shared" ref="BF57:BT57" si="93">SUM(BF54,BF55,BF56)</f>
        <v>0</v>
      </c>
      <c r="BG57" s="50">
        <f t="shared" si="93"/>
        <v>0</v>
      </c>
      <c r="BH57" s="50">
        <f t="shared" si="93"/>
        <v>0</v>
      </c>
      <c r="BI57" s="50">
        <f t="shared" si="93"/>
        <v>0</v>
      </c>
      <c r="BJ57" s="50">
        <f t="shared" si="93"/>
        <v>0</v>
      </c>
      <c r="BK57" s="50">
        <f t="shared" si="93"/>
        <v>0</v>
      </c>
      <c r="BL57" s="50">
        <f t="shared" si="93"/>
        <v>0</v>
      </c>
      <c r="BM57" s="50">
        <f t="shared" si="93"/>
        <v>0</v>
      </c>
      <c r="BN57" s="50">
        <f t="shared" si="93"/>
        <v>0</v>
      </c>
      <c r="BO57" s="50">
        <f t="shared" si="93"/>
        <v>0</v>
      </c>
      <c r="BP57" s="50">
        <f t="shared" si="93"/>
        <v>0</v>
      </c>
      <c r="BQ57" s="50">
        <f t="shared" si="93"/>
        <v>0</v>
      </c>
      <c r="BR57" s="50">
        <f t="shared" si="93"/>
        <v>0</v>
      </c>
      <c r="BS57" s="50">
        <f t="shared" si="93"/>
        <v>0</v>
      </c>
      <c r="BT57" s="50">
        <f t="shared" si="93"/>
        <v>103</v>
      </c>
      <c r="BU57" s="50">
        <f t="shared" si="48"/>
        <v>103</v>
      </c>
      <c r="BV57" s="50">
        <f>SUM(BV54,BV55,BV56)</f>
        <v>33</v>
      </c>
      <c r="BW57" s="50">
        <f t="shared" si="49"/>
        <v>33</v>
      </c>
      <c r="BX57" s="50">
        <f>SUM(BX54,BX55,BX56)</f>
        <v>0</v>
      </c>
      <c r="BY57" s="50">
        <f>SUM(BY54,BY55,BY56)</f>
        <v>0</v>
      </c>
      <c r="BZ57" s="50">
        <f>SUM(BZ54,BZ55,BZ56)</f>
        <v>0</v>
      </c>
      <c r="CA57" s="50">
        <f>SUM(CA54,CA55,CA56)</f>
        <v>3</v>
      </c>
      <c r="CB57" s="50">
        <f t="shared" si="50"/>
        <v>3</v>
      </c>
      <c r="CC57" s="50">
        <f t="shared" ref="CC57:CH57" si="94">SUM(CC54,CC55,CC56)</f>
        <v>0</v>
      </c>
      <c r="CD57" s="50">
        <f t="shared" si="94"/>
        <v>0</v>
      </c>
      <c r="CE57" s="50">
        <f t="shared" si="94"/>
        <v>200</v>
      </c>
      <c r="CF57" s="50">
        <f t="shared" si="94"/>
        <v>200</v>
      </c>
      <c r="CG57" s="50">
        <f t="shared" si="94"/>
        <v>0</v>
      </c>
      <c r="CH57" s="50">
        <f t="shared" si="94"/>
        <v>0</v>
      </c>
      <c r="CI57" s="50">
        <f t="shared" si="61"/>
        <v>400</v>
      </c>
      <c r="CJ57" s="50">
        <f>SUM(CJ54,CJ55,CJ56)</f>
        <v>0</v>
      </c>
      <c r="CK57" s="50">
        <f>SUM(CJ57)</f>
        <v>0</v>
      </c>
      <c r="CL57" s="50">
        <f>SUM(CL54,CL55,CL56)</f>
        <v>0</v>
      </c>
      <c r="CM57" s="50">
        <f>SUM(CL57)</f>
        <v>0</v>
      </c>
      <c r="CN57" s="4"/>
      <c r="CO57" s="50">
        <f>SUM(CO54,CO55,CO56)</f>
        <v>0</v>
      </c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</row>
    <row r="58" spans="1:132" s="7" customFormat="1" ht="24.95" customHeight="1" x14ac:dyDescent="0.25">
      <c r="A58" s="5">
        <v>34</v>
      </c>
      <c r="B58" s="6" t="s">
        <v>28</v>
      </c>
      <c r="C58" s="50">
        <v>68883</v>
      </c>
      <c r="D58" s="50">
        <f>SUM(D53,D57)</f>
        <v>72660.77</v>
      </c>
      <c r="E58" s="57">
        <f>SUM(E53,E57)</f>
        <v>97000</v>
      </c>
      <c r="F58" s="50">
        <f>SUM(F53,F57)</f>
        <v>45956</v>
      </c>
      <c r="G58" s="50">
        <f t="shared" si="79"/>
        <v>114839</v>
      </c>
      <c r="H58" s="50">
        <f>SUM(H53,H57)</f>
        <v>0</v>
      </c>
      <c r="I58" s="50">
        <f>SUM(I53,I57)</f>
        <v>0</v>
      </c>
      <c r="J58" s="50">
        <f>SUM(J53,J57)</f>
        <v>40000</v>
      </c>
      <c r="K58" s="50">
        <f>SUM(K53,K57)</f>
        <v>8000</v>
      </c>
      <c r="L58" s="50">
        <f t="shared" si="44"/>
        <v>48000</v>
      </c>
      <c r="M58" s="50">
        <f>SUM(M53,M57)</f>
        <v>0</v>
      </c>
      <c r="N58" s="50">
        <f t="shared" si="34"/>
        <v>0</v>
      </c>
      <c r="O58" s="50">
        <f>SUM(O57)</f>
        <v>42100</v>
      </c>
      <c r="P58" s="50">
        <f>SUM(P53,P57)</f>
        <v>0</v>
      </c>
      <c r="Q58" s="50">
        <f>SUM(Q53,Q57)</f>
        <v>100</v>
      </c>
      <c r="R58" s="50">
        <f>SUM(R53,R57)</f>
        <v>0</v>
      </c>
      <c r="S58" s="50">
        <f t="shared" ref="S58:AA58" si="95">SUM(S53,S57)</f>
        <v>0</v>
      </c>
      <c r="T58" s="50">
        <f t="shared" si="95"/>
        <v>15600</v>
      </c>
      <c r="U58" s="50">
        <f t="shared" si="95"/>
        <v>0</v>
      </c>
      <c r="V58" s="50">
        <f t="shared" si="95"/>
        <v>0</v>
      </c>
      <c r="W58" s="50">
        <f t="shared" si="95"/>
        <v>0</v>
      </c>
      <c r="X58" s="50">
        <f t="shared" si="95"/>
        <v>400</v>
      </c>
      <c r="Y58" s="50">
        <f t="shared" si="95"/>
        <v>400</v>
      </c>
      <c r="Z58" s="50">
        <f t="shared" si="95"/>
        <v>0</v>
      </c>
      <c r="AA58" s="50">
        <f t="shared" si="95"/>
        <v>0</v>
      </c>
      <c r="AB58" s="50">
        <f t="shared" si="80"/>
        <v>58600</v>
      </c>
      <c r="AC58" s="50">
        <f t="shared" ref="AC58:AO58" si="96">SUM(AC53,AC57)</f>
        <v>5000</v>
      </c>
      <c r="AD58" s="50">
        <f t="shared" si="96"/>
        <v>0</v>
      </c>
      <c r="AE58" s="50">
        <f t="shared" si="96"/>
        <v>400</v>
      </c>
      <c r="AF58" s="50">
        <f t="shared" si="96"/>
        <v>0</v>
      </c>
      <c r="AG58" s="50">
        <f t="shared" si="96"/>
        <v>0</v>
      </c>
      <c r="AH58" s="50">
        <f t="shared" si="96"/>
        <v>0</v>
      </c>
      <c r="AI58" s="50">
        <f t="shared" si="96"/>
        <v>0</v>
      </c>
      <c r="AJ58" s="50">
        <f t="shared" si="96"/>
        <v>0</v>
      </c>
      <c r="AK58" s="50">
        <f t="shared" si="96"/>
        <v>1400</v>
      </c>
      <c r="AL58" s="50">
        <f t="shared" ref="AL58" si="97">SUM(AL53,AL57)</f>
        <v>0</v>
      </c>
      <c r="AM58" s="50">
        <f t="shared" si="96"/>
        <v>500</v>
      </c>
      <c r="AN58" s="50">
        <f t="shared" si="96"/>
        <v>0</v>
      </c>
      <c r="AO58" s="50">
        <f t="shared" si="96"/>
        <v>0</v>
      </c>
      <c r="AP58" s="50">
        <f t="shared" si="87"/>
        <v>7300</v>
      </c>
      <c r="AQ58" s="50">
        <f t="shared" ref="AQ58:BD58" si="98">SUM(AQ53,AQ57)</f>
        <v>0</v>
      </c>
      <c r="AR58" s="50">
        <f t="shared" si="98"/>
        <v>0</v>
      </c>
      <c r="AS58" s="50">
        <f t="shared" si="98"/>
        <v>0</v>
      </c>
      <c r="AT58" s="50">
        <f t="shared" si="98"/>
        <v>0</v>
      </c>
      <c r="AU58" s="50">
        <f t="shared" si="98"/>
        <v>0</v>
      </c>
      <c r="AV58" s="50">
        <f t="shared" si="98"/>
        <v>100</v>
      </c>
      <c r="AW58" s="50">
        <f t="shared" si="98"/>
        <v>0</v>
      </c>
      <c r="AX58" s="50">
        <f t="shared" si="98"/>
        <v>100</v>
      </c>
      <c r="AY58" s="50">
        <f t="shared" si="98"/>
        <v>0</v>
      </c>
      <c r="AZ58" s="50">
        <f t="shared" si="98"/>
        <v>100</v>
      </c>
      <c r="BA58" s="50">
        <f t="shared" si="98"/>
        <v>0</v>
      </c>
      <c r="BB58" s="50">
        <f t="shared" si="98"/>
        <v>0</v>
      </c>
      <c r="BC58" s="50">
        <f t="shared" si="98"/>
        <v>0</v>
      </c>
      <c r="BD58" s="50">
        <f t="shared" si="98"/>
        <v>100</v>
      </c>
      <c r="BE58" s="50">
        <f t="shared" si="88"/>
        <v>400</v>
      </c>
      <c r="BF58" s="50">
        <f>SUM(BF53,BF57)</f>
        <v>0</v>
      </c>
      <c r="BG58" s="50">
        <f t="shared" ref="BG58:BT58" si="99">SUM(BG53,BG57)</f>
        <v>0</v>
      </c>
      <c r="BH58" s="50">
        <f t="shared" si="99"/>
        <v>0</v>
      </c>
      <c r="BI58" s="50">
        <f t="shared" si="99"/>
        <v>0</v>
      </c>
      <c r="BJ58" s="50">
        <f t="shared" si="99"/>
        <v>0</v>
      </c>
      <c r="BK58" s="50">
        <f t="shared" si="99"/>
        <v>0</v>
      </c>
      <c r="BL58" s="50">
        <f t="shared" si="99"/>
        <v>0</v>
      </c>
      <c r="BM58" s="50">
        <f t="shared" si="99"/>
        <v>0</v>
      </c>
      <c r="BN58" s="50">
        <f t="shared" si="99"/>
        <v>0</v>
      </c>
      <c r="BO58" s="50">
        <f t="shared" si="99"/>
        <v>0</v>
      </c>
      <c r="BP58" s="50">
        <f t="shared" si="99"/>
        <v>0</v>
      </c>
      <c r="BQ58" s="50">
        <f t="shared" si="99"/>
        <v>0</v>
      </c>
      <c r="BR58" s="50">
        <f t="shared" si="99"/>
        <v>0</v>
      </c>
      <c r="BS58" s="50">
        <f t="shared" si="99"/>
        <v>0</v>
      </c>
      <c r="BT58" s="50">
        <f t="shared" si="99"/>
        <v>103</v>
      </c>
      <c r="BU58" s="50">
        <f t="shared" si="48"/>
        <v>103</v>
      </c>
      <c r="BV58" s="50">
        <f>SUM(BV53,BV57)</f>
        <v>33</v>
      </c>
      <c r="BW58" s="50">
        <f t="shared" si="49"/>
        <v>33</v>
      </c>
      <c r="BX58" s="50">
        <f>SUM(BX53,BX57)</f>
        <v>0</v>
      </c>
      <c r="BY58" s="50">
        <f>SUM(BY53,BY57)</f>
        <v>0</v>
      </c>
      <c r="BZ58" s="50">
        <f>SUM(BZ53,BZ57)</f>
        <v>0</v>
      </c>
      <c r="CA58" s="50">
        <f>SUM(CA53,CA57)</f>
        <v>3</v>
      </c>
      <c r="CB58" s="50">
        <f t="shared" si="50"/>
        <v>3</v>
      </c>
      <c r="CC58" s="50">
        <f t="shared" ref="CC58:CH58" si="100">SUM(CC53,CC57)</f>
        <v>0</v>
      </c>
      <c r="CD58" s="50">
        <f t="shared" si="100"/>
        <v>0</v>
      </c>
      <c r="CE58" s="50">
        <f t="shared" si="100"/>
        <v>200</v>
      </c>
      <c r="CF58" s="50">
        <f t="shared" si="100"/>
        <v>200</v>
      </c>
      <c r="CG58" s="50">
        <f t="shared" si="100"/>
        <v>0</v>
      </c>
      <c r="CH58" s="50">
        <f t="shared" si="100"/>
        <v>0</v>
      </c>
      <c r="CI58" s="50">
        <f t="shared" si="61"/>
        <v>400</v>
      </c>
      <c r="CJ58" s="50">
        <f>SUM(CJ53,CJ57)</f>
        <v>0</v>
      </c>
      <c r="CK58" s="50">
        <f>SUM(CJ58)</f>
        <v>0</v>
      </c>
      <c r="CL58" s="50">
        <f>SUM(CL53,CL57)</f>
        <v>0</v>
      </c>
      <c r="CM58" s="50">
        <f>SUM(CL58)</f>
        <v>0</v>
      </c>
      <c r="CN58" s="4"/>
      <c r="CO58" s="50">
        <f>SUM(CO53,CO57)</f>
        <v>0</v>
      </c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</row>
    <row r="59" spans="1:132" s="4" customFormat="1" ht="24.95" customHeight="1" x14ac:dyDescent="0.25">
      <c r="A59" s="2">
        <v>3531</v>
      </c>
      <c r="B59" s="3" t="s">
        <v>237</v>
      </c>
      <c r="C59" s="49"/>
      <c r="D59" s="49"/>
      <c r="E59" s="57">
        <f>D59/10*12</f>
        <v>0</v>
      </c>
      <c r="F59" s="49">
        <f>G59-C59</f>
        <v>492026</v>
      </c>
      <c r="G59" s="50">
        <f t="shared" ref="G59:G61" si="101">SUM(L59,N59,AB59,AP59,BE59,BU59,BW59,CB59,CI59:CI59,CK59,CM59)</f>
        <v>492026</v>
      </c>
      <c r="H59" s="51"/>
      <c r="I59" s="51"/>
      <c r="J59" s="51"/>
      <c r="K59" s="51"/>
      <c r="L59" s="50">
        <f>SUM(H59:K59)</f>
        <v>0</v>
      </c>
      <c r="M59" s="51"/>
      <c r="N59" s="50">
        <f>SUM(M59)</f>
        <v>0</v>
      </c>
      <c r="O59" s="51"/>
      <c r="P59" s="51"/>
      <c r="Q59" s="51"/>
      <c r="R59" s="51"/>
      <c r="S59" s="51"/>
      <c r="T59" s="51"/>
      <c r="U59" s="51"/>
      <c r="V59" s="51"/>
      <c r="W59" s="49"/>
      <c r="X59" s="49"/>
      <c r="Y59" s="49"/>
      <c r="Z59" s="51"/>
      <c r="AA59" s="51"/>
      <c r="AB59" s="50">
        <f t="shared" si="80"/>
        <v>0</v>
      </c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0">
        <f>SUM(AC59:AO59)</f>
        <v>0</v>
      </c>
      <c r="AQ59" s="49"/>
      <c r="AR59" s="49"/>
      <c r="AS59" s="49"/>
      <c r="AT59" s="49"/>
      <c r="AU59" s="49"/>
      <c r="AV59" s="49"/>
      <c r="AW59" s="49"/>
      <c r="AX59" s="49"/>
      <c r="AY59" s="51"/>
      <c r="AZ59" s="49"/>
      <c r="BA59" s="51"/>
      <c r="BB59" s="49"/>
      <c r="BC59" s="51"/>
      <c r="BD59" s="49"/>
      <c r="BE59" s="50">
        <f>SUM(AQ59:BD59)</f>
        <v>0</v>
      </c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0">
        <f>SUM(BF59:BT59)</f>
        <v>0</v>
      </c>
      <c r="BV59" s="51"/>
      <c r="BW59" s="50">
        <f t="shared" ref="BW59:BW61" si="102">SUM(BV59:BV59)</f>
        <v>0</v>
      </c>
      <c r="BX59" s="51"/>
      <c r="BY59" s="49">
        <v>492026</v>
      </c>
      <c r="BZ59" s="49"/>
      <c r="CA59" s="51"/>
      <c r="CB59" s="50">
        <f>SUM(BX59:CA59)</f>
        <v>492026</v>
      </c>
      <c r="CC59" s="49"/>
      <c r="CD59" s="49"/>
      <c r="CE59" s="49"/>
      <c r="CF59" s="49"/>
      <c r="CG59" s="51"/>
      <c r="CH59" s="49"/>
      <c r="CI59" s="50">
        <f t="shared" si="61"/>
        <v>0</v>
      </c>
      <c r="CJ59" s="49"/>
      <c r="CK59" s="50">
        <f t="shared" ref="CK59:CK61" si="103">SUM(CJ59)</f>
        <v>0</v>
      </c>
      <c r="CL59" s="49"/>
      <c r="CM59" s="50">
        <f t="shared" ref="CM59:CM61" si="104">SUM(CL59)</f>
        <v>0</v>
      </c>
      <c r="CO59" s="51"/>
    </row>
    <row r="60" spans="1:132" s="7" customFormat="1" ht="24.95" customHeight="1" x14ac:dyDescent="0.25">
      <c r="A60" s="5">
        <v>353</v>
      </c>
      <c r="B60" s="6" t="s">
        <v>237</v>
      </c>
      <c r="C60" s="50"/>
      <c r="D60" s="50">
        <f t="shared" ref="D60:F60" si="105">SUM(D59)</f>
        <v>0</v>
      </c>
      <c r="E60" s="57">
        <f t="shared" si="105"/>
        <v>0</v>
      </c>
      <c r="F60" s="50">
        <f t="shared" si="105"/>
        <v>492026</v>
      </c>
      <c r="G60" s="50">
        <f t="shared" si="101"/>
        <v>492026</v>
      </c>
      <c r="H60" s="50">
        <f>SUM(H59)</f>
        <v>0</v>
      </c>
      <c r="I60" s="50">
        <f>SUM(I59)</f>
        <v>0</v>
      </c>
      <c r="J60" s="50">
        <f t="shared" ref="J60:J61" si="106">SUM(J59)</f>
        <v>0</v>
      </c>
      <c r="K60" s="50">
        <f>SUM(K59)</f>
        <v>0</v>
      </c>
      <c r="L60" s="50">
        <f>SUM(L59)</f>
        <v>0</v>
      </c>
      <c r="M60" s="50">
        <f>SUM(M59)</f>
        <v>0</v>
      </c>
      <c r="N60" s="50">
        <f>SUM(M60)</f>
        <v>0</v>
      </c>
      <c r="O60" s="50">
        <f>SUM(O59)</f>
        <v>0</v>
      </c>
      <c r="P60" s="50">
        <f t="shared" ref="P60:AA60" si="107">SUM(P59)</f>
        <v>0</v>
      </c>
      <c r="Q60" s="50">
        <f t="shared" si="107"/>
        <v>0</v>
      </c>
      <c r="R60" s="50">
        <f t="shared" si="107"/>
        <v>0</v>
      </c>
      <c r="S60" s="50">
        <f t="shared" si="107"/>
        <v>0</v>
      </c>
      <c r="T60" s="50">
        <f t="shared" si="107"/>
        <v>0</v>
      </c>
      <c r="U60" s="50">
        <f t="shared" si="107"/>
        <v>0</v>
      </c>
      <c r="V60" s="50">
        <f t="shared" si="107"/>
        <v>0</v>
      </c>
      <c r="W60" s="50">
        <f t="shared" si="107"/>
        <v>0</v>
      </c>
      <c r="X60" s="50">
        <f t="shared" si="107"/>
        <v>0</v>
      </c>
      <c r="Y60" s="50">
        <f t="shared" si="107"/>
        <v>0</v>
      </c>
      <c r="Z60" s="50">
        <f t="shared" si="107"/>
        <v>0</v>
      </c>
      <c r="AA60" s="50">
        <f t="shared" si="107"/>
        <v>0</v>
      </c>
      <c r="AB60" s="50">
        <f t="shared" si="80"/>
        <v>0</v>
      </c>
      <c r="AC60" s="50">
        <f t="shared" ref="AC60:AV60" si="108">SUM(AC59)</f>
        <v>0</v>
      </c>
      <c r="AD60" s="50">
        <f t="shared" si="108"/>
        <v>0</v>
      </c>
      <c r="AE60" s="50">
        <f t="shared" si="108"/>
        <v>0</v>
      </c>
      <c r="AF60" s="50">
        <f t="shared" si="108"/>
        <v>0</v>
      </c>
      <c r="AG60" s="50">
        <f t="shared" si="108"/>
        <v>0</v>
      </c>
      <c r="AH60" s="50">
        <f t="shared" si="108"/>
        <v>0</v>
      </c>
      <c r="AI60" s="50">
        <f t="shared" si="108"/>
        <v>0</v>
      </c>
      <c r="AJ60" s="50">
        <f t="shared" si="108"/>
        <v>0</v>
      </c>
      <c r="AK60" s="50">
        <f t="shared" si="108"/>
        <v>0</v>
      </c>
      <c r="AL60" s="50">
        <f t="shared" si="108"/>
        <v>0</v>
      </c>
      <c r="AM60" s="50">
        <f t="shared" si="108"/>
        <v>0</v>
      </c>
      <c r="AN60" s="50">
        <f t="shared" si="108"/>
        <v>0</v>
      </c>
      <c r="AO60" s="50">
        <f t="shared" si="108"/>
        <v>0</v>
      </c>
      <c r="AP60" s="50">
        <f t="shared" si="108"/>
        <v>0</v>
      </c>
      <c r="AQ60" s="50">
        <f t="shared" si="108"/>
        <v>0</v>
      </c>
      <c r="AR60" s="50">
        <f t="shared" si="108"/>
        <v>0</v>
      </c>
      <c r="AS60" s="50">
        <f t="shared" si="108"/>
        <v>0</v>
      </c>
      <c r="AT60" s="50">
        <f t="shared" si="108"/>
        <v>0</v>
      </c>
      <c r="AU60" s="50">
        <f t="shared" si="108"/>
        <v>0</v>
      </c>
      <c r="AV60" s="50">
        <f t="shared" si="108"/>
        <v>0</v>
      </c>
      <c r="AW60" s="50">
        <f>SUM(AW59)</f>
        <v>0</v>
      </c>
      <c r="AX60" s="50">
        <f t="shared" ref="AX60" si="109">SUM(AX59)</f>
        <v>0</v>
      </c>
      <c r="AY60" s="50">
        <f>SUM(AY59)</f>
        <v>0</v>
      </c>
      <c r="AZ60" s="50">
        <f t="shared" ref="AZ60:BB60" si="110">SUM(AZ59)</f>
        <v>0</v>
      </c>
      <c r="BA60" s="50">
        <f t="shared" si="110"/>
        <v>0</v>
      </c>
      <c r="BB60" s="50">
        <f t="shared" si="110"/>
        <v>0</v>
      </c>
      <c r="BC60" s="50">
        <f>SUM(BC59)</f>
        <v>0</v>
      </c>
      <c r="BD60" s="50">
        <f t="shared" ref="BD60" si="111">SUM(BD59)</f>
        <v>0</v>
      </c>
      <c r="BE60" s="50">
        <f>SUM(BE59)</f>
        <v>0</v>
      </c>
      <c r="BF60" s="50">
        <f>SUM(BF59)</f>
        <v>0</v>
      </c>
      <c r="BG60" s="50">
        <f t="shared" ref="BG60:BO60" si="112">SUM(BG59)</f>
        <v>0</v>
      </c>
      <c r="BH60" s="50">
        <f t="shared" si="112"/>
        <v>0</v>
      </c>
      <c r="BI60" s="50">
        <f t="shared" si="112"/>
        <v>0</v>
      </c>
      <c r="BJ60" s="50">
        <f t="shared" si="112"/>
        <v>0</v>
      </c>
      <c r="BK60" s="50">
        <f t="shared" si="112"/>
        <v>0</v>
      </c>
      <c r="BL60" s="50">
        <f t="shared" si="112"/>
        <v>0</v>
      </c>
      <c r="BM60" s="50">
        <f t="shared" si="112"/>
        <v>0</v>
      </c>
      <c r="BN60" s="50">
        <f t="shared" si="112"/>
        <v>0</v>
      </c>
      <c r="BO60" s="50">
        <f t="shared" si="112"/>
        <v>0</v>
      </c>
      <c r="BP60" s="50"/>
      <c r="BQ60" s="50">
        <f t="shared" ref="BQ60:BT60" si="113">SUM(BQ59)</f>
        <v>0</v>
      </c>
      <c r="BR60" s="50">
        <f t="shared" si="113"/>
        <v>0</v>
      </c>
      <c r="BS60" s="50">
        <f t="shared" si="113"/>
        <v>0</v>
      </c>
      <c r="BT60" s="50">
        <f t="shared" si="113"/>
        <v>0</v>
      </c>
      <c r="BU60" s="50">
        <f>SUM(BT60:BT60)</f>
        <v>0</v>
      </c>
      <c r="BV60" s="50">
        <f>SUM(BV59)</f>
        <v>0</v>
      </c>
      <c r="BW60" s="50">
        <f t="shared" si="102"/>
        <v>0</v>
      </c>
      <c r="BX60" s="50">
        <f t="shared" ref="BX60:CA60" si="114">SUM(BX59)</f>
        <v>0</v>
      </c>
      <c r="BY60" s="50">
        <f t="shared" si="114"/>
        <v>492026</v>
      </c>
      <c r="BZ60" s="50">
        <f t="shared" si="114"/>
        <v>0</v>
      </c>
      <c r="CA60" s="50">
        <f t="shared" si="114"/>
        <v>0</v>
      </c>
      <c r="CB60" s="50">
        <f t="shared" ref="CB60:CB61" si="115">SUM(BX60:CA60)</f>
        <v>492026</v>
      </c>
      <c r="CC60" s="50">
        <f>SUM(CC59)</f>
        <v>0</v>
      </c>
      <c r="CD60" s="50">
        <f t="shared" ref="CD60:CF60" si="116">SUM(CD59)</f>
        <v>0</v>
      </c>
      <c r="CE60" s="50">
        <f t="shared" si="116"/>
        <v>0</v>
      </c>
      <c r="CF60" s="50">
        <f t="shared" si="116"/>
        <v>0</v>
      </c>
      <c r="CG60" s="50">
        <f>SUM(CG59)</f>
        <v>0</v>
      </c>
      <c r="CH60" s="50">
        <f>SUM(CH59)</f>
        <v>0</v>
      </c>
      <c r="CI60" s="50">
        <f t="shared" si="61"/>
        <v>0</v>
      </c>
      <c r="CJ60" s="50">
        <f>SUM(CJ59)</f>
        <v>0</v>
      </c>
      <c r="CK60" s="50">
        <f t="shared" si="103"/>
        <v>0</v>
      </c>
      <c r="CL60" s="50">
        <f>SUM(CL59)</f>
        <v>0</v>
      </c>
      <c r="CM60" s="50">
        <f t="shared" si="104"/>
        <v>0</v>
      </c>
      <c r="CN60" s="4"/>
      <c r="CO60" s="50">
        <f t="shared" ref="CO60:CO61" si="117">SUM(CO59)</f>
        <v>0</v>
      </c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</row>
    <row r="61" spans="1:132" s="7" customFormat="1" ht="24.95" customHeight="1" x14ac:dyDescent="0.25">
      <c r="A61" s="5">
        <v>35</v>
      </c>
      <c r="B61" s="6" t="s">
        <v>238</v>
      </c>
      <c r="C61" s="50"/>
      <c r="D61" s="50">
        <f t="shared" ref="D61:F61" si="118">SUM(D60)</f>
        <v>0</v>
      </c>
      <c r="E61" s="57">
        <f t="shared" si="118"/>
        <v>0</v>
      </c>
      <c r="F61" s="50">
        <f t="shared" si="118"/>
        <v>492026</v>
      </c>
      <c r="G61" s="50">
        <f t="shared" si="101"/>
        <v>499726</v>
      </c>
      <c r="H61" s="50">
        <f>SUM(H60)</f>
        <v>0</v>
      </c>
      <c r="I61" s="50">
        <f>SUM(I60)</f>
        <v>0</v>
      </c>
      <c r="J61" s="50">
        <f t="shared" si="106"/>
        <v>0</v>
      </c>
      <c r="K61" s="50">
        <f>SUM(K60)</f>
        <v>0</v>
      </c>
      <c r="L61" s="50">
        <f t="shared" ref="L61" si="119">SUM(H61:K61)</f>
        <v>0</v>
      </c>
      <c r="M61" s="50">
        <f>SUM(M60)</f>
        <v>0</v>
      </c>
      <c r="N61" s="50">
        <f>SUM(M61)</f>
        <v>0</v>
      </c>
      <c r="O61" s="50">
        <f>SUM(O60)</f>
        <v>0</v>
      </c>
      <c r="P61" s="50">
        <f t="shared" ref="P61" si="120">SUM(P60)</f>
        <v>0</v>
      </c>
      <c r="Q61" s="50">
        <f t="shared" ref="Q61:AA61" si="121">SUM(Q60)</f>
        <v>0</v>
      </c>
      <c r="R61" s="50">
        <f t="shared" si="121"/>
        <v>0</v>
      </c>
      <c r="S61" s="50">
        <f t="shared" si="121"/>
        <v>0</v>
      </c>
      <c r="T61" s="50">
        <f t="shared" si="121"/>
        <v>0</v>
      </c>
      <c r="U61" s="50">
        <f t="shared" si="121"/>
        <v>0</v>
      </c>
      <c r="V61" s="50">
        <f t="shared" si="121"/>
        <v>0</v>
      </c>
      <c r="W61" s="50">
        <f t="shared" si="121"/>
        <v>0</v>
      </c>
      <c r="X61" s="50">
        <f t="shared" si="121"/>
        <v>0</v>
      </c>
      <c r="Y61" s="50">
        <f t="shared" si="121"/>
        <v>0</v>
      </c>
      <c r="Z61" s="50">
        <f t="shared" si="121"/>
        <v>0</v>
      </c>
      <c r="AA61" s="50">
        <f t="shared" si="121"/>
        <v>0</v>
      </c>
      <c r="AB61" s="50">
        <f t="shared" si="80"/>
        <v>0</v>
      </c>
      <c r="AC61" s="50">
        <f>SUM(AC60)</f>
        <v>0</v>
      </c>
      <c r="AD61" s="50">
        <f>SUM(AD60)</f>
        <v>0</v>
      </c>
      <c r="AE61" s="50">
        <f>SUM(AE60)</f>
        <v>0</v>
      </c>
      <c r="AF61" s="50">
        <f t="shared" ref="AF61:AI61" si="122">SUM(AF60)</f>
        <v>0</v>
      </c>
      <c r="AG61" s="50">
        <f t="shared" si="122"/>
        <v>0</v>
      </c>
      <c r="AH61" s="50">
        <f t="shared" si="122"/>
        <v>0</v>
      </c>
      <c r="AI61" s="50">
        <f t="shared" si="122"/>
        <v>0</v>
      </c>
      <c r="AJ61" s="50">
        <f>SUM(AJ60)</f>
        <v>0</v>
      </c>
      <c r="AK61" s="50">
        <f>SUM(AK60)</f>
        <v>0</v>
      </c>
      <c r="AL61" s="50">
        <f t="shared" ref="AL61:AM61" si="123">SUM(AL60)</f>
        <v>0</v>
      </c>
      <c r="AM61" s="50">
        <f t="shared" si="123"/>
        <v>0</v>
      </c>
      <c r="AN61" s="50">
        <f>SUM(AN60)</f>
        <v>0</v>
      </c>
      <c r="AO61" s="50">
        <f>SUM(AO60)</f>
        <v>0</v>
      </c>
      <c r="AP61" s="50">
        <f>SUM(AP58,AP60)</f>
        <v>7300</v>
      </c>
      <c r="AQ61" s="50">
        <f t="shared" ref="AQ61:AV61" si="124">SUM(AQ60)</f>
        <v>0</v>
      </c>
      <c r="AR61" s="50">
        <f t="shared" si="124"/>
        <v>0</v>
      </c>
      <c r="AS61" s="50">
        <f t="shared" si="124"/>
        <v>0</v>
      </c>
      <c r="AT61" s="50">
        <f t="shared" si="124"/>
        <v>0</v>
      </c>
      <c r="AU61" s="50">
        <f t="shared" si="124"/>
        <v>0</v>
      </c>
      <c r="AV61" s="50">
        <f t="shared" si="124"/>
        <v>0</v>
      </c>
      <c r="AW61" s="50">
        <f>SUM(AW60)</f>
        <v>0</v>
      </c>
      <c r="AX61" s="50">
        <f t="shared" ref="AX61" si="125">SUM(AX60)</f>
        <v>0</v>
      </c>
      <c r="AY61" s="50">
        <f>SUM(AY60)</f>
        <v>0</v>
      </c>
      <c r="AZ61" s="50">
        <f t="shared" ref="AZ61" si="126">SUM(AZ60)</f>
        <v>0</v>
      </c>
      <c r="BA61" s="50">
        <f>SUM(BA60)</f>
        <v>0</v>
      </c>
      <c r="BB61" s="50">
        <f t="shared" ref="BB61" si="127">SUM(BB60)</f>
        <v>0</v>
      </c>
      <c r="BC61" s="50">
        <f>SUM(BC60)</f>
        <v>0</v>
      </c>
      <c r="BD61" s="50">
        <f t="shared" ref="BD61" si="128">SUM(BD60)</f>
        <v>0</v>
      </c>
      <c r="BE61" s="50">
        <f>SUM(BE58,BE60)</f>
        <v>400</v>
      </c>
      <c r="BF61" s="50">
        <f>SUM(BF60)</f>
        <v>0</v>
      </c>
      <c r="BG61" s="50">
        <f t="shared" ref="BG61:BH61" si="129">SUM(BG60)</f>
        <v>0</v>
      </c>
      <c r="BH61" s="50">
        <f t="shared" si="129"/>
        <v>0</v>
      </c>
      <c r="BI61" s="50">
        <f>SUM(BI60)</f>
        <v>0</v>
      </c>
      <c r="BJ61" s="50">
        <f t="shared" ref="BJ61:BO61" si="130">SUM(BJ60)</f>
        <v>0</v>
      </c>
      <c r="BK61" s="50">
        <f t="shared" si="130"/>
        <v>0</v>
      </c>
      <c r="BL61" s="50">
        <f t="shared" si="130"/>
        <v>0</v>
      </c>
      <c r="BM61" s="50">
        <f t="shared" si="130"/>
        <v>0</v>
      </c>
      <c r="BN61" s="50">
        <f t="shared" si="130"/>
        <v>0</v>
      </c>
      <c r="BO61" s="50">
        <f t="shared" si="130"/>
        <v>0</v>
      </c>
      <c r="BP61" s="50"/>
      <c r="BQ61" s="50">
        <f t="shared" ref="BQ61:BT61" si="131">SUM(BQ60)</f>
        <v>0</v>
      </c>
      <c r="BR61" s="50">
        <f t="shared" si="131"/>
        <v>0</v>
      </c>
      <c r="BS61" s="50">
        <f t="shared" si="131"/>
        <v>0</v>
      </c>
      <c r="BT61" s="50">
        <f t="shared" si="131"/>
        <v>0</v>
      </c>
      <c r="BU61" s="50">
        <f>SUM(BT61:BT61)</f>
        <v>0</v>
      </c>
      <c r="BV61" s="50">
        <f>SUM(BV60)</f>
        <v>0</v>
      </c>
      <c r="BW61" s="50">
        <f t="shared" si="102"/>
        <v>0</v>
      </c>
      <c r="BX61" s="50">
        <f t="shared" ref="BX61:CA61" si="132">SUM(BX60)</f>
        <v>0</v>
      </c>
      <c r="BY61" s="50">
        <f t="shared" si="132"/>
        <v>492026</v>
      </c>
      <c r="BZ61" s="50">
        <f t="shared" si="132"/>
        <v>0</v>
      </c>
      <c r="CA61" s="50">
        <f t="shared" si="132"/>
        <v>0</v>
      </c>
      <c r="CB61" s="50">
        <f t="shared" si="115"/>
        <v>492026</v>
      </c>
      <c r="CC61" s="50">
        <f>SUM(CC60)</f>
        <v>0</v>
      </c>
      <c r="CD61" s="50">
        <f t="shared" ref="CD61:CF61" si="133">SUM(CD60)</f>
        <v>0</v>
      </c>
      <c r="CE61" s="50">
        <f t="shared" si="133"/>
        <v>0</v>
      </c>
      <c r="CF61" s="50">
        <f t="shared" si="133"/>
        <v>0</v>
      </c>
      <c r="CG61" s="50">
        <f>SUM(CG60)</f>
        <v>0</v>
      </c>
      <c r="CH61" s="50">
        <f>SUM(CH60)</f>
        <v>0</v>
      </c>
      <c r="CI61" s="50">
        <f t="shared" si="61"/>
        <v>0</v>
      </c>
      <c r="CJ61" s="50">
        <f>SUM(CJ60)</f>
        <v>0</v>
      </c>
      <c r="CK61" s="50">
        <f t="shared" si="103"/>
        <v>0</v>
      </c>
      <c r="CL61" s="50">
        <f>SUM(CL60)</f>
        <v>0</v>
      </c>
      <c r="CM61" s="50">
        <f t="shared" si="104"/>
        <v>0</v>
      </c>
      <c r="CN61" s="4"/>
      <c r="CO61" s="50">
        <f t="shared" si="117"/>
        <v>0</v>
      </c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</row>
    <row r="62" spans="1:132" s="4" customFormat="1" ht="24.95" customHeight="1" x14ac:dyDescent="0.25">
      <c r="A62" s="13">
        <v>3681</v>
      </c>
      <c r="B62" s="3" t="s">
        <v>118</v>
      </c>
      <c r="C62" s="49">
        <v>0</v>
      </c>
      <c r="D62" s="49"/>
      <c r="E62" s="57"/>
      <c r="F62" s="49">
        <f>G62-C62</f>
        <v>253709</v>
      </c>
      <c r="G62" s="50">
        <f t="shared" si="79"/>
        <v>253709</v>
      </c>
      <c r="H62" s="49"/>
      <c r="I62" s="49"/>
      <c r="J62" s="51"/>
      <c r="K62" s="49"/>
      <c r="L62" s="50">
        <f t="shared" si="44"/>
        <v>0</v>
      </c>
      <c r="M62" s="51"/>
      <c r="N62" s="50">
        <f t="shared" si="34"/>
        <v>0</v>
      </c>
      <c r="O62" s="51"/>
      <c r="P62" s="51"/>
      <c r="Q62" s="51"/>
      <c r="R62" s="51"/>
      <c r="S62" s="51"/>
      <c r="T62" s="51"/>
      <c r="U62" s="51"/>
      <c r="V62" s="51"/>
      <c r="W62" s="49"/>
      <c r="X62" s="49"/>
      <c r="Y62" s="49"/>
      <c r="Z62" s="51"/>
      <c r="AA62" s="51"/>
      <c r="AB62" s="50">
        <f t="shared" si="80"/>
        <v>0</v>
      </c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0">
        <f t="shared" si="87"/>
        <v>0</v>
      </c>
      <c r="AQ62" s="49"/>
      <c r="AR62" s="49"/>
      <c r="AS62" s="49"/>
      <c r="AT62" s="49"/>
      <c r="AU62" s="49"/>
      <c r="AV62" s="49"/>
      <c r="AW62" s="49"/>
      <c r="AX62" s="49"/>
      <c r="AY62" s="51"/>
      <c r="AZ62" s="49"/>
      <c r="BA62" s="51"/>
      <c r="BB62" s="49"/>
      <c r="BC62" s="51"/>
      <c r="BD62" s="49"/>
      <c r="BE62" s="50">
        <f t="shared" si="88"/>
        <v>0</v>
      </c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0">
        <f t="shared" si="48"/>
        <v>0</v>
      </c>
      <c r="BV62" s="51">
        <v>253709</v>
      </c>
      <c r="BW62" s="50">
        <f t="shared" si="49"/>
        <v>253709</v>
      </c>
      <c r="BX62" s="51"/>
      <c r="BY62" s="49"/>
      <c r="BZ62" s="49"/>
      <c r="CA62" s="51"/>
      <c r="CB62" s="50">
        <f t="shared" si="50"/>
        <v>0</v>
      </c>
      <c r="CC62" s="49"/>
      <c r="CD62" s="49"/>
      <c r="CE62" s="49"/>
      <c r="CF62" s="49"/>
      <c r="CG62" s="51"/>
      <c r="CH62" s="49"/>
      <c r="CI62" s="50">
        <f t="shared" si="61"/>
        <v>0</v>
      </c>
      <c r="CJ62" s="49"/>
      <c r="CK62" s="50">
        <f t="shared" ref="CK62:CM63" si="134">SUM(CJ62)</f>
        <v>0</v>
      </c>
      <c r="CL62" s="49"/>
      <c r="CM62" s="50">
        <f t="shared" si="134"/>
        <v>0</v>
      </c>
      <c r="CO62" s="51"/>
    </row>
    <row r="63" spans="1:132" s="7" customFormat="1" ht="24.95" customHeight="1" x14ac:dyDescent="0.25">
      <c r="A63" s="5">
        <v>368</v>
      </c>
      <c r="B63" s="6" t="s">
        <v>119</v>
      </c>
      <c r="C63" s="50">
        <v>0</v>
      </c>
      <c r="D63" s="50">
        <f>SUM(D62)</f>
        <v>0</v>
      </c>
      <c r="E63" s="57">
        <f>SUM(E62)</f>
        <v>0</v>
      </c>
      <c r="F63" s="50">
        <f>SUM(F62)</f>
        <v>253709</v>
      </c>
      <c r="G63" s="50">
        <f t="shared" si="79"/>
        <v>253709</v>
      </c>
      <c r="H63" s="50">
        <f>SUM(H62)</f>
        <v>0</v>
      </c>
      <c r="I63" s="50">
        <f>SUM(I62)</f>
        <v>0</v>
      </c>
      <c r="J63" s="50">
        <f t="shared" ref="J63" si="135">SUM(J62)</f>
        <v>0</v>
      </c>
      <c r="K63" s="50">
        <f>SUM(K62)</f>
        <v>0</v>
      </c>
      <c r="L63" s="50">
        <f>SUM(L62)</f>
        <v>0</v>
      </c>
      <c r="M63" s="50">
        <f>SUM(M62)</f>
        <v>0</v>
      </c>
      <c r="N63" s="50">
        <f t="shared" si="34"/>
        <v>0</v>
      </c>
      <c r="O63" s="50">
        <f>SUM(O62)</f>
        <v>0</v>
      </c>
      <c r="P63" s="50">
        <f t="shared" ref="P63" si="136">SUM(P62)</f>
        <v>0</v>
      </c>
      <c r="Q63" s="50">
        <f t="shared" ref="Q63:AA63" si="137">SUM(Q62)</f>
        <v>0</v>
      </c>
      <c r="R63" s="50">
        <f t="shared" si="137"/>
        <v>0</v>
      </c>
      <c r="S63" s="50">
        <f t="shared" si="137"/>
        <v>0</v>
      </c>
      <c r="T63" s="50">
        <f t="shared" si="137"/>
        <v>0</v>
      </c>
      <c r="U63" s="50">
        <f t="shared" si="137"/>
        <v>0</v>
      </c>
      <c r="V63" s="50">
        <f t="shared" si="137"/>
        <v>0</v>
      </c>
      <c r="W63" s="50">
        <f t="shared" si="137"/>
        <v>0</v>
      </c>
      <c r="X63" s="50">
        <f t="shared" si="137"/>
        <v>0</v>
      </c>
      <c r="Y63" s="50">
        <f t="shared" si="137"/>
        <v>0</v>
      </c>
      <c r="Z63" s="50">
        <f t="shared" si="137"/>
        <v>0</v>
      </c>
      <c r="AA63" s="50">
        <f t="shared" si="137"/>
        <v>0</v>
      </c>
      <c r="AB63" s="50">
        <f t="shared" si="80"/>
        <v>0</v>
      </c>
      <c r="AC63" s="50">
        <f>SUM(AC62)</f>
        <v>0</v>
      </c>
      <c r="AD63" s="50">
        <f>SUM(AD62)</f>
        <v>0</v>
      </c>
      <c r="AE63" s="50">
        <f>SUM(AE62)</f>
        <v>0</v>
      </c>
      <c r="AF63" s="50">
        <f t="shared" ref="AF63:AM63" si="138">SUM(AF62)</f>
        <v>0</v>
      </c>
      <c r="AG63" s="50">
        <f t="shared" si="138"/>
        <v>0</v>
      </c>
      <c r="AH63" s="50">
        <f t="shared" si="138"/>
        <v>0</v>
      </c>
      <c r="AI63" s="50">
        <f t="shared" si="138"/>
        <v>0</v>
      </c>
      <c r="AJ63" s="50">
        <f>SUM(AJ62)</f>
        <v>0</v>
      </c>
      <c r="AK63" s="50">
        <f>SUM(AK62)</f>
        <v>0</v>
      </c>
      <c r="AL63" s="50">
        <f t="shared" ref="AL63" si="139">SUM(AL62)</f>
        <v>0</v>
      </c>
      <c r="AM63" s="50">
        <f t="shared" si="138"/>
        <v>0</v>
      </c>
      <c r="AN63" s="50">
        <f t="shared" ref="AN63:AU63" si="140">SUM(AN62)</f>
        <v>0</v>
      </c>
      <c r="AO63" s="50">
        <f t="shared" si="140"/>
        <v>0</v>
      </c>
      <c r="AP63" s="50">
        <f t="shared" si="140"/>
        <v>0</v>
      </c>
      <c r="AQ63" s="50">
        <f t="shared" si="140"/>
        <v>0</v>
      </c>
      <c r="AR63" s="50">
        <f t="shared" si="140"/>
        <v>0</v>
      </c>
      <c r="AS63" s="50">
        <f t="shared" si="140"/>
        <v>0</v>
      </c>
      <c r="AT63" s="50">
        <f t="shared" si="140"/>
        <v>0</v>
      </c>
      <c r="AU63" s="50">
        <f t="shared" si="140"/>
        <v>0</v>
      </c>
      <c r="AV63" s="50">
        <f t="shared" ref="AV63:BD63" si="141">SUM(AV62)</f>
        <v>0</v>
      </c>
      <c r="AW63" s="50">
        <f>SUM(AW62)</f>
        <v>0</v>
      </c>
      <c r="AX63" s="50">
        <f t="shared" si="141"/>
        <v>0</v>
      </c>
      <c r="AY63" s="50">
        <f>SUM(AY62)</f>
        <v>0</v>
      </c>
      <c r="AZ63" s="50">
        <f t="shared" si="141"/>
        <v>0</v>
      </c>
      <c r="BA63" s="50">
        <f t="shared" si="141"/>
        <v>0</v>
      </c>
      <c r="BB63" s="50">
        <f t="shared" si="141"/>
        <v>0</v>
      </c>
      <c r="BC63" s="50">
        <f>SUM(BC62)</f>
        <v>0</v>
      </c>
      <c r="BD63" s="50">
        <f t="shared" si="141"/>
        <v>0</v>
      </c>
      <c r="BE63" s="50">
        <f>SUM(BE62)</f>
        <v>0</v>
      </c>
      <c r="BF63" s="50">
        <f>SUM(BF62)</f>
        <v>0</v>
      </c>
      <c r="BG63" s="50">
        <f t="shared" ref="BG63:BO63" si="142">SUM(BG62)</f>
        <v>0</v>
      </c>
      <c r="BH63" s="50">
        <f t="shared" si="142"/>
        <v>0</v>
      </c>
      <c r="BI63" s="50">
        <f>SUM(BI62)</f>
        <v>0</v>
      </c>
      <c r="BJ63" s="50">
        <f t="shared" si="142"/>
        <v>0</v>
      </c>
      <c r="BK63" s="50">
        <f t="shared" si="142"/>
        <v>0</v>
      </c>
      <c r="BL63" s="50">
        <f t="shared" si="142"/>
        <v>0</v>
      </c>
      <c r="BM63" s="50">
        <f t="shared" si="142"/>
        <v>0</v>
      </c>
      <c r="BN63" s="50">
        <f t="shared" si="142"/>
        <v>0</v>
      </c>
      <c r="BO63" s="50">
        <f t="shared" si="142"/>
        <v>0</v>
      </c>
      <c r="BP63" s="50"/>
      <c r="BQ63" s="50">
        <f t="shared" ref="BQ63:BV63" si="143">SUM(BQ62)</f>
        <v>0</v>
      </c>
      <c r="BR63" s="50">
        <f t="shared" si="143"/>
        <v>0</v>
      </c>
      <c r="BS63" s="50">
        <f t="shared" si="143"/>
        <v>0</v>
      </c>
      <c r="BT63" s="50">
        <f t="shared" si="143"/>
        <v>0</v>
      </c>
      <c r="BU63" s="50">
        <f t="shared" si="143"/>
        <v>0</v>
      </c>
      <c r="BV63" s="50">
        <f t="shared" si="143"/>
        <v>253709</v>
      </c>
      <c r="BW63" s="50">
        <f t="shared" si="49"/>
        <v>253709</v>
      </c>
      <c r="BX63" s="50">
        <f>SUM(BX62)</f>
        <v>0</v>
      </c>
      <c r="BY63" s="50">
        <f>SUM(BY62)</f>
        <v>0</v>
      </c>
      <c r="BZ63" s="50">
        <f>SUM(BZ62)</f>
        <v>0</v>
      </c>
      <c r="CA63" s="50">
        <f>SUM(CA62)</f>
        <v>0</v>
      </c>
      <c r="CB63" s="50">
        <f t="shared" si="50"/>
        <v>0</v>
      </c>
      <c r="CC63" s="50">
        <f t="shared" ref="CC63:CH63" si="144">SUM(CC62)</f>
        <v>0</v>
      </c>
      <c r="CD63" s="50">
        <f t="shared" si="144"/>
        <v>0</v>
      </c>
      <c r="CE63" s="50">
        <f t="shared" si="144"/>
        <v>0</v>
      </c>
      <c r="CF63" s="50">
        <f t="shared" si="144"/>
        <v>0</v>
      </c>
      <c r="CG63" s="50">
        <f t="shared" si="144"/>
        <v>0</v>
      </c>
      <c r="CH63" s="50">
        <f t="shared" si="144"/>
        <v>0</v>
      </c>
      <c r="CI63" s="50">
        <f t="shared" si="61"/>
        <v>0</v>
      </c>
      <c r="CJ63" s="50">
        <f>SUM(CJ62)</f>
        <v>0</v>
      </c>
      <c r="CK63" s="50">
        <f t="shared" si="134"/>
        <v>0</v>
      </c>
      <c r="CL63" s="50">
        <f>SUM(CL62)</f>
        <v>0</v>
      </c>
      <c r="CM63" s="50">
        <f t="shared" si="134"/>
        <v>0</v>
      </c>
      <c r="CN63" s="4"/>
      <c r="CO63" s="50">
        <f>SUM(CO62)</f>
        <v>0</v>
      </c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</row>
    <row r="64" spans="1:132" s="7" customFormat="1" ht="24.95" customHeight="1" x14ac:dyDescent="0.25">
      <c r="A64" s="13">
        <v>3693</v>
      </c>
      <c r="B64" s="3" t="s">
        <v>143</v>
      </c>
      <c r="C64" s="49">
        <v>3278178</v>
      </c>
      <c r="D64" s="49">
        <v>197792.58</v>
      </c>
      <c r="E64" s="57">
        <v>400000</v>
      </c>
      <c r="F64" s="49">
        <f>G64-C64</f>
        <v>-2991322</v>
      </c>
      <c r="G64" s="50">
        <f t="shared" si="79"/>
        <v>286856</v>
      </c>
      <c r="H64" s="49"/>
      <c r="I64" s="49"/>
      <c r="J64" s="51"/>
      <c r="K64" s="49"/>
      <c r="L64" s="50">
        <f>SUM(H64:K64)</f>
        <v>0</v>
      </c>
      <c r="M64" s="51"/>
      <c r="N64" s="50">
        <f>SUM(M64)</f>
        <v>0</v>
      </c>
      <c r="O64" s="51"/>
      <c r="P64" s="51"/>
      <c r="Q64" s="51"/>
      <c r="R64" s="51"/>
      <c r="S64" s="51"/>
      <c r="T64" s="51"/>
      <c r="U64" s="51"/>
      <c r="V64" s="51"/>
      <c r="W64" s="49"/>
      <c r="X64" s="49"/>
      <c r="Y64" s="49"/>
      <c r="Z64" s="51"/>
      <c r="AA64" s="51"/>
      <c r="AB64" s="50">
        <f t="shared" si="80"/>
        <v>0</v>
      </c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0">
        <f>SUM(AC64:AO64)</f>
        <v>0</v>
      </c>
      <c r="AQ64" s="49"/>
      <c r="AR64" s="49"/>
      <c r="AS64" s="49"/>
      <c r="AT64" s="49"/>
      <c r="AU64" s="49"/>
      <c r="AV64" s="49"/>
      <c r="AW64" s="49"/>
      <c r="AX64" s="49"/>
      <c r="AY64" s="51"/>
      <c r="AZ64" s="49"/>
      <c r="BA64" s="51"/>
      <c r="BB64" s="49"/>
      <c r="BC64" s="51"/>
      <c r="BD64" s="49"/>
      <c r="BE64" s="50">
        <f>SUM(AQ64:BD64)</f>
        <v>0</v>
      </c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>
        <v>141071</v>
      </c>
      <c r="BU64" s="50">
        <f>SUM(BF64:BT64)</f>
        <v>141071</v>
      </c>
      <c r="BV64" s="51"/>
      <c r="BW64" s="50">
        <f>SUM(BV64:BV64)</f>
        <v>0</v>
      </c>
      <c r="BX64" s="51"/>
      <c r="BY64" s="49"/>
      <c r="BZ64" s="49"/>
      <c r="CA64" s="51">
        <v>145785</v>
      </c>
      <c r="CB64" s="50">
        <f t="shared" ref="CB64:CB69" si="145">SUM(BX64:CA64)</f>
        <v>145785</v>
      </c>
      <c r="CC64" s="49"/>
      <c r="CD64" s="49"/>
      <c r="CE64" s="49"/>
      <c r="CF64" s="49"/>
      <c r="CG64" s="51"/>
      <c r="CH64" s="49"/>
      <c r="CI64" s="50">
        <f t="shared" si="61"/>
        <v>0</v>
      </c>
      <c r="CJ64" s="49"/>
      <c r="CK64" s="50">
        <f t="shared" ref="CK64:CM65" si="146">SUM(CJ64)</f>
        <v>0</v>
      </c>
      <c r="CL64" s="49"/>
      <c r="CM64" s="50">
        <f t="shared" si="146"/>
        <v>0</v>
      </c>
      <c r="CN64" s="4"/>
      <c r="CO64" s="51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</row>
    <row r="65" spans="1:132" s="7" customFormat="1" ht="24.95" customHeight="1" x14ac:dyDescent="0.25">
      <c r="A65" s="5">
        <v>369</v>
      </c>
      <c r="B65" s="6" t="s">
        <v>144</v>
      </c>
      <c r="C65" s="50">
        <v>3278178</v>
      </c>
      <c r="D65" s="50">
        <f>SUM(D64)</f>
        <v>197792.58</v>
      </c>
      <c r="E65" s="57">
        <f>SUM(E64)</f>
        <v>400000</v>
      </c>
      <c r="F65" s="50">
        <f>SUM(F64)</f>
        <v>-2991322</v>
      </c>
      <c r="G65" s="50">
        <f t="shared" si="79"/>
        <v>286856</v>
      </c>
      <c r="H65" s="50">
        <f>SUM(H64)</f>
        <v>0</v>
      </c>
      <c r="I65" s="50">
        <f>SUM(I64)</f>
        <v>0</v>
      </c>
      <c r="J65" s="50">
        <f t="shared" ref="J65" si="147">SUM(J64)</f>
        <v>0</v>
      </c>
      <c r="K65" s="50">
        <f>SUM(K64)</f>
        <v>0</v>
      </c>
      <c r="L65" s="50">
        <f>SUM(L64)</f>
        <v>0</v>
      </c>
      <c r="M65" s="50">
        <f>SUM(M64)</f>
        <v>0</v>
      </c>
      <c r="N65" s="50">
        <f>SUM(M65)</f>
        <v>0</v>
      </c>
      <c r="O65" s="50">
        <f>SUM(O64)</f>
        <v>0</v>
      </c>
      <c r="P65" s="50">
        <f t="shared" ref="P65" si="148">SUM(P64)</f>
        <v>0</v>
      </c>
      <c r="Q65" s="50">
        <f t="shared" ref="Q65:AA65" si="149">SUM(Q64)</f>
        <v>0</v>
      </c>
      <c r="R65" s="50">
        <f t="shared" si="149"/>
        <v>0</v>
      </c>
      <c r="S65" s="50">
        <f t="shared" si="149"/>
        <v>0</v>
      </c>
      <c r="T65" s="50">
        <f t="shared" si="149"/>
        <v>0</v>
      </c>
      <c r="U65" s="50">
        <f t="shared" si="149"/>
        <v>0</v>
      </c>
      <c r="V65" s="50">
        <f t="shared" si="149"/>
        <v>0</v>
      </c>
      <c r="W65" s="50">
        <f t="shared" si="149"/>
        <v>0</v>
      </c>
      <c r="X65" s="50">
        <f t="shared" si="149"/>
        <v>0</v>
      </c>
      <c r="Y65" s="50">
        <f t="shared" si="149"/>
        <v>0</v>
      </c>
      <c r="Z65" s="50">
        <f t="shared" si="149"/>
        <v>0</v>
      </c>
      <c r="AA65" s="50">
        <f t="shared" si="149"/>
        <v>0</v>
      </c>
      <c r="AB65" s="50">
        <f t="shared" si="80"/>
        <v>0</v>
      </c>
      <c r="AC65" s="50">
        <f t="shared" ref="AC65:AL65" si="150">SUM(AC64)</f>
        <v>0</v>
      </c>
      <c r="AD65" s="50">
        <f t="shared" si="150"/>
        <v>0</v>
      </c>
      <c r="AE65" s="50">
        <f t="shared" si="150"/>
        <v>0</v>
      </c>
      <c r="AF65" s="50">
        <f t="shared" si="150"/>
        <v>0</v>
      </c>
      <c r="AG65" s="50">
        <f t="shared" si="150"/>
        <v>0</v>
      </c>
      <c r="AH65" s="50">
        <f t="shared" si="150"/>
        <v>0</v>
      </c>
      <c r="AI65" s="50">
        <f t="shared" si="150"/>
        <v>0</v>
      </c>
      <c r="AJ65" s="50">
        <f t="shared" si="150"/>
        <v>0</v>
      </c>
      <c r="AK65" s="50">
        <f t="shared" si="150"/>
        <v>0</v>
      </c>
      <c r="AL65" s="50">
        <f t="shared" si="150"/>
        <v>0</v>
      </c>
      <c r="AM65" s="50">
        <f t="shared" ref="AM65:AU65" si="151">SUM(AM64)</f>
        <v>0</v>
      </c>
      <c r="AN65" s="50">
        <f t="shared" si="151"/>
        <v>0</v>
      </c>
      <c r="AO65" s="50">
        <f t="shared" si="151"/>
        <v>0</v>
      </c>
      <c r="AP65" s="50">
        <f t="shared" si="151"/>
        <v>0</v>
      </c>
      <c r="AQ65" s="50">
        <f t="shared" si="151"/>
        <v>0</v>
      </c>
      <c r="AR65" s="50">
        <f t="shared" si="151"/>
        <v>0</v>
      </c>
      <c r="AS65" s="50">
        <f t="shared" si="151"/>
        <v>0</v>
      </c>
      <c r="AT65" s="50">
        <f t="shared" si="151"/>
        <v>0</v>
      </c>
      <c r="AU65" s="50">
        <f t="shared" si="151"/>
        <v>0</v>
      </c>
      <c r="AV65" s="50">
        <f t="shared" ref="AV65:BD65" si="152">SUM(AV64)</f>
        <v>0</v>
      </c>
      <c r="AW65" s="50">
        <f>SUM(AW64)</f>
        <v>0</v>
      </c>
      <c r="AX65" s="50">
        <f t="shared" si="152"/>
        <v>0</v>
      </c>
      <c r="AY65" s="50">
        <f>SUM(AY64)</f>
        <v>0</v>
      </c>
      <c r="AZ65" s="50">
        <f t="shared" si="152"/>
        <v>0</v>
      </c>
      <c r="BA65" s="50">
        <f t="shared" si="152"/>
        <v>0</v>
      </c>
      <c r="BB65" s="50">
        <f t="shared" si="152"/>
        <v>0</v>
      </c>
      <c r="BC65" s="50">
        <f>SUM(BC64)</f>
        <v>0</v>
      </c>
      <c r="BD65" s="50">
        <f t="shared" si="152"/>
        <v>0</v>
      </c>
      <c r="BE65" s="50">
        <f>SUM(BE64)</f>
        <v>0</v>
      </c>
      <c r="BF65" s="50">
        <f>SUM(BF64)</f>
        <v>0</v>
      </c>
      <c r="BG65" s="50">
        <f t="shared" ref="BG65:BO65" si="153">SUM(BG64)</f>
        <v>0</v>
      </c>
      <c r="BH65" s="50">
        <f t="shared" si="153"/>
        <v>0</v>
      </c>
      <c r="BI65" s="50">
        <f t="shared" si="153"/>
        <v>0</v>
      </c>
      <c r="BJ65" s="50">
        <f t="shared" si="153"/>
        <v>0</v>
      </c>
      <c r="BK65" s="50">
        <f t="shared" si="153"/>
        <v>0</v>
      </c>
      <c r="BL65" s="50">
        <f t="shared" si="153"/>
        <v>0</v>
      </c>
      <c r="BM65" s="50">
        <f t="shared" si="153"/>
        <v>0</v>
      </c>
      <c r="BN65" s="50">
        <f t="shared" si="153"/>
        <v>0</v>
      </c>
      <c r="BO65" s="50">
        <f t="shared" si="153"/>
        <v>0</v>
      </c>
      <c r="BP65" s="50"/>
      <c r="BQ65" s="50">
        <f t="shared" ref="BQ65:BV65" si="154">SUM(BQ64)</f>
        <v>0</v>
      </c>
      <c r="BR65" s="50">
        <f t="shared" si="154"/>
        <v>0</v>
      </c>
      <c r="BS65" s="50">
        <f t="shared" si="154"/>
        <v>0</v>
      </c>
      <c r="BT65" s="50">
        <f t="shared" si="154"/>
        <v>141071</v>
      </c>
      <c r="BU65" s="50">
        <f t="shared" si="154"/>
        <v>141071</v>
      </c>
      <c r="BV65" s="50">
        <f t="shared" si="154"/>
        <v>0</v>
      </c>
      <c r="BW65" s="50">
        <f>SUM(BV65:BV65)</f>
        <v>0</v>
      </c>
      <c r="BX65" s="50">
        <f>SUM(BX64)</f>
        <v>0</v>
      </c>
      <c r="BY65" s="50">
        <f>SUM(BY64)</f>
        <v>0</v>
      </c>
      <c r="BZ65" s="50">
        <f>SUM(BZ64)</f>
        <v>0</v>
      </c>
      <c r="CA65" s="50">
        <f>SUM(CA64)</f>
        <v>145785</v>
      </c>
      <c r="CB65" s="50">
        <f t="shared" si="145"/>
        <v>145785</v>
      </c>
      <c r="CC65" s="50">
        <f t="shared" ref="CC65:CH65" si="155">SUM(CC64)</f>
        <v>0</v>
      </c>
      <c r="CD65" s="50">
        <f t="shared" si="155"/>
        <v>0</v>
      </c>
      <c r="CE65" s="50">
        <f t="shared" si="155"/>
        <v>0</v>
      </c>
      <c r="CF65" s="50">
        <f t="shared" si="155"/>
        <v>0</v>
      </c>
      <c r="CG65" s="50">
        <f t="shared" si="155"/>
        <v>0</v>
      </c>
      <c r="CH65" s="50">
        <f t="shared" si="155"/>
        <v>0</v>
      </c>
      <c r="CI65" s="50">
        <f t="shared" si="61"/>
        <v>0</v>
      </c>
      <c r="CJ65" s="50">
        <f>SUM(CJ64)</f>
        <v>0</v>
      </c>
      <c r="CK65" s="50">
        <f t="shared" si="146"/>
        <v>0</v>
      </c>
      <c r="CL65" s="50">
        <f>SUM(CL64)</f>
        <v>0</v>
      </c>
      <c r="CM65" s="50">
        <f t="shared" si="146"/>
        <v>0</v>
      </c>
      <c r="CN65" s="4"/>
      <c r="CO65" s="50">
        <f>SUM(CO64)</f>
        <v>0</v>
      </c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</row>
    <row r="66" spans="1:132" s="7" customFormat="1" ht="24.95" customHeight="1" x14ac:dyDescent="0.25">
      <c r="A66" s="5">
        <v>36</v>
      </c>
      <c r="B66" s="6" t="s">
        <v>120</v>
      </c>
      <c r="C66" s="50">
        <v>3278178</v>
      </c>
      <c r="D66" s="50">
        <f>SUM(D63,D65)</f>
        <v>197792.58</v>
      </c>
      <c r="E66" s="57">
        <f>SUM(E63,E65)</f>
        <v>400000</v>
      </c>
      <c r="F66" s="50">
        <f>SUM(F63,F65)</f>
        <v>-2737613</v>
      </c>
      <c r="G66" s="50">
        <f t="shared" si="79"/>
        <v>540565</v>
      </c>
      <c r="H66" s="50">
        <f t="shared" ref="H66:P66" si="156">SUM(H63,H65)</f>
        <v>0</v>
      </c>
      <c r="I66" s="50">
        <f t="shared" si="156"/>
        <v>0</v>
      </c>
      <c r="J66" s="50">
        <f t="shared" si="156"/>
        <v>0</v>
      </c>
      <c r="K66" s="50">
        <f t="shared" si="156"/>
        <v>0</v>
      </c>
      <c r="L66" s="50">
        <f t="shared" si="156"/>
        <v>0</v>
      </c>
      <c r="M66" s="50">
        <f t="shared" si="156"/>
        <v>0</v>
      </c>
      <c r="N66" s="50">
        <f t="shared" si="156"/>
        <v>0</v>
      </c>
      <c r="O66" s="50">
        <f t="shared" si="156"/>
        <v>0</v>
      </c>
      <c r="P66" s="50">
        <f t="shared" si="156"/>
        <v>0</v>
      </c>
      <c r="Q66" s="50">
        <f t="shared" ref="Q66:AA66" si="157">SUM(Q63,Q65)</f>
        <v>0</v>
      </c>
      <c r="R66" s="50">
        <f t="shared" si="157"/>
        <v>0</v>
      </c>
      <c r="S66" s="50">
        <f t="shared" si="157"/>
        <v>0</v>
      </c>
      <c r="T66" s="50">
        <f t="shared" si="157"/>
        <v>0</v>
      </c>
      <c r="U66" s="50">
        <f t="shared" si="157"/>
        <v>0</v>
      </c>
      <c r="V66" s="50">
        <f t="shared" si="157"/>
        <v>0</v>
      </c>
      <c r="W66" s="50">
        <f t="shared" si="157"/>
        <v>0</v>
      </c>
      <c r="X66" s="50">
        <f t="shared" si="157"/>
        <v>0</v>
      </c>
      <c r="Y66" s="50">
        <f t="shared" si="157"/>
        <v>0</v>
      </c>
      <c r="Z66" s="50">
        <f t="shared" si="157"/>
        <v>0</v>
      </c>
      <c r="AA66" s="50">
        <f t="shared" si="157"/>
        <v>0</v>
      </c>
      <c r="AB66" s="50">
        <f t="shared" ref="AB66:AL66" si="158">SUM(AB63,AB65)</f>
        <v>0</v>
      </c>
      <c r="AC66" s="50">
        <f t="shared" si="158"/>
        <v>0</v>
      </c>
      <c r="AD66" s="50">
        <f t="shared" si="158"/>
        <v>0</v>
      </c>
      <c r="AE66" s="50">
        <f t="shared" si="158"/>
        <v>0</v>
      </c>
      <c r="AF66" s="50">
        <f t="shared" si="158"/>
        <v>0</v>
      </c>
      <c r="AG66" s="50">
        <f t="shared" si="158"/>
        <v>0</v>
      </c>
      <c r="AH66" s="50">
        <f t="shared" si="158"/>
        <v>0</v>
      </c>
      <c r="AI66" s="50">
        <f t="shared" si="158"/>
        <v>0</v>
      </c>
      <c r="AJ66" s="50">
        <f t="shared" si="158"/>
        <v>0</v>
      </c>
      <c r="AK66" s="50">
        <f t="shared" si="158"/>
        <v>0</v>
      </c>
      <c r="AL66" s="50">
        <f t="shared" si="158"/>
        <v>0</v>
      </c>
      <c r="AM66" s="50">
        <f t="shared" ref="AM66:AR66" si="159">SUM(AM63,AM65)</f>
        <v>0</v>
      </c>
      <c r="AN66" s="50">
        <f t="shared" si="159"/>
        <v>0</v>
      </c>
      <c r="AO66" s="50">
        <f t="shared" si="159"/>
        <v>0</v>
      </c>
      <c r="AP66" s="50">
        <f t="shared" si="159"/>
        <v>0</v>
      </c>
      <c r="AQ66" s="50">
        <f t="shared" si="159"/>
        <v>0</v>
      </c>
      <c r="AR66" s="50">
        <f t="shared" si="159"/>
        <v>0</v>
      </c>
      <c r="AS66" s="50">
        <f t="shared" ref="AS66:BD66" si="160">SUM(AS63,AS65)</f>
        <v>0</v>
      </c>
      <c r="AT66" s="50">
        <f>SUM(AT63,AT65)</f>
        <v>0</v>
      </c>
      <c r="AU66" s="50">
        <f>SUM(AU63,AU65)</f>
        <v>0</v>
      </c>
      <c r="AV66" s="50">
        <f t="shared" si="160"/>
        <v>0</v>
      </c>
      <c r="AW66" s="50">
        <f>SUM(AW63,AW65)</f>
        <v>0</v>
      </c>
      <c r="AX66" s="50">
        <f t="shared" si="160"/>
        <v>0</v>
      </c>
      <c r="AY66" s="50">
        <f>SUM(AY63,AY65)</f>
        <v>0</v>
      </c>
      <c r="AZ66" s="50">
        <f t="shared" si="160"/>
        <v>0</v>
      </c>
      <c r="BA66" s="50">
        <f t="shared" si="160"/>
        <v>0</v>
      </c>
      <c r="BB66" s="50">
        <f t="shared" si="160"/>
        <v>0</v>
      </c>
      <c r="BC66" s="50">
        <f>SUM(BC63,BC65)</f>
        <v>0</v>
      </c>
      <c r="BD66" s="50">
        <f t="shared" si="160"/>
        <v>0</v>
      </c>
      <c r="BE66" s="50">
        <f>SUM(BE63,BE65)</f>
        <v>0</v>
      </c>
      <c r="BF66" s="50">
        <f>SUM(BF63,BF65)</f>
        <v>0</v>
      </c>
      <c r="BG66" s="50">
        <f t="shared" ref="BG66:BL66" si="161">SUM(BG63,BG65)</f>
        <v>0</v>
      </c>
      <c r="BH66" s="50">
        <f t="shared" si="161"/>
        <v>0</v>
      </c>
      <c r="BI66" s="50">
        <f t="shared" si="161"/>
        <v>0</v>
      </c>
      <c r="BJ66" s="50">
        <f t="shared" si="161"/>
        <v>0</v>
      </c>
      <c r="BK66" s="50">
        <f t="shared" si="161"/>
        <v>0</v>
      </c>
      <c r="BL66" s="50">
        <f t="shared" si="161"/>
        <v>0</v>
      </c>
      <c r="BM66" s="50">
        <f>SUM(BM63,BM65)</f>
        <v>0</v>
      </c>
      <c r="BN66" s="50">
        <f>SUM(BN63,BN65)</f>
        <v>0</v>
      </c>
      <c r="BO66" s="50">
        <f>SUM(BO63,BO65)</f>
        <v>0</v>
      </c>
      <c r="BP66" s="50"/>
      <c r="BQ66" s="50">
        <f t="shared" ref="BQ66:CA66" si="162">SUM(BQ63,BQ65)</f>
        <v>0</v>
      </c>
      <c r="BR66" s="50">
        <f t="shared" si="162"/>
        <v>0</v>
      </c>
      <c r="BS66" s="50">
        <f t="shared" si="162"/>
        <v>0</v>
      </c>
      <c r="BT66" s="50">
        <f t="shared" si="162"/>
        <v>141071</v>
      </c>
      <c r="BU66" s="50">
        <f t="shared" si="162"/>
        <v>141071</v>
      </c>
      <c r="BV66" s="50">
        <f t="shared" si="162"/>
        <v>253709</v>
      </c>
      <c r="BW66" s="50">
        <f t="shared" si="162"/>
        <v>253709</v>
      </c>
      <c r="BX66" s="50">
        <f t="shared" si="162"/>
        <v>0</v>
      </c>
      <c r="BY66" s="50">
        <f t="shared" si="162"/>
        <v>0</v>
      </c>
      <c r="BZ66" s="50">
        <f t="shared" si="162"/>
        <v>0</v>
      </c>
      <c r="CA66" s="50">
        <f t="shared" si="162"/>
        <v>145785</v>
      </c>
      <c r="CB66" s="50">
        <f t="shared" si="145"/>
        <v>145785</v>
      </c>
      <c r="CC66" s="50">
        <f t="shared" ref="CC66:CM66" si="163">SUM(CC63,CC65)</f>
        <v>0</v>
      </c>
      <c r="CD66" s="50">
        <f t="shared" si="163"/>
        <v>0</v>
      </c>
      <c r="CE66" s="50">
        <f t="shared" si="163"/>
        <v>0</v>
      </c>
      <c r="CF66" s="50">
        <f t="shared" si="163"/>
        <v>0</v>
      </c>
      <c r="CG66" s="50">
        <f t="shared" si="163"/>
        <v>0</v>
      </c>
      <c r="CH66" s="50">
        <f t="shared" si="163"/>
        <v>0</v>
      </c>
      <c r="CI66" s="50">
        <f t="shared" si="163"/>
        <v>0</v>
      </c>
      <c r="CJ66" s="50">
        <f t="shared" si="163"/>
        <v>0</v>
      </c>
      <c r="CK66" s="50">
        <f t="shared" si="163"/>
        <v>0</v>
      </c>
      <c r="CL66" s="50">
        <f t="shared" si="163"/>
        <v>0</v>
      </c>
      <c r="CM66" s="50">
        <f t="shared" si="163"/>
        <v>0</v>
      </c>
      <c r="CN66" s="4"/>
      <c r="CO66" s="50">
        <f t="shared" ref="CO66" si="164">SUM(CO63,CO65)</f>
        <v>0</v>
      </c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</row>
    <row r="67" spans="1:132" s="4" customFormat="1" ht="24.95" customHeight="1" x14ac:dyDescent="0.25">
      <c r="A67" s="2">
        <v>3721</v>
      </c>
      <c r="B67" s="3" t="s">
        <v>130</v>
      </c>
      <c r="C67" s="49">
        <v>68863</v>
      </c>
      <c r="D67" s="49">
        <v>100000</v>
      </c>
      <c r="E67" s="57">
        <f>D67/10*12</f>
        <v>120000</v>
      </c>
      <c r="F67" s="49">
        <f>G67-C67</f>
        <v>97137</v>
      </c>
      <c r="G67" s="50">
        <f t="shared" si="79"/>
        <v>166000</v>
      </c>
      <c r="H67" s="51"/>
      <c r="I67" s="51"/>
      <c r="J67" s="51"/>
      <c r="K67" s="51"/>
      <c r="L67" s="50">
        <f>SUM(H67:K67)</f>
        <v>0</v>
      </c>
      <c r="M67" s="51"/>
      <c r="N67" s="50">
        <f>SUM(M67)</f>
        <v>0</v>
      </c>
      <c r="O67" s="51"/>
      <c r="P67" s="51"/>
      <c r="Q67" s="51"/>
      <c r="R67" s="51"/>
      <c r="S67" s="51"/>
      <c r="T67" s="51"/>
      <c r="U67" s="51"/>
      <c r="V67" s="51"/>
      <c r="W67" s="49"/>
      <c r="X67" s="49"/>
      <c r="Y67" s="49"/>
      <c r="Z67" s="51"/>
      <c r="AA67" s="51"/>
      <c r="AB67" s="50">
        <f t="shared" ref="AB67:AB76" si="165">SUM(O67:AA67)</f>
        <v>0</v>
      </c>
      <c r="AC67" s="51"/>
      <c r="AD67" s="51"/>
      <c r="AE67" s="51">
        <v>150000</v>
      </c>
      <c r="AF67" s="51"/>
      <c r="AG67" s="51">
        <v>16000</v>
      </c>
      <c r="AH67" s="51"/>
      <c r="AI67" s="51"/>
      <c r="AJ67" s="51"/>
      <c r="AK67" s="51"/>
      <c r="AL67" s="51"/>
      <c r="AM67" s="51"/>
      <c r="AN67" s="51"/>
      <c r="AO67" s="51"/>
      <c r="AP67" s="50">
        <f>SUM(AC67:AO67)</f>
        <v>166000</v>
      </c>
      <c r="AQ67" s="49"/>
      <c r="AR67" s="49"/>
      <c r="AS67" s="49"/>
      <c r="AT67" s="49"/>
      <c r="AU67" s="49"/>
      <c r="AV67" s="49"/>
      <c r="AW67" s="49"/>
      <c r="AX67" s="49"/>
      <c r="AY67" s="51"/>
      <c r="AZ67" s="49"/>
      <c r="BA67" s="51"/>
      <c r="BB67" s="49"/>
      <c r="BC67" s="51"/>
      <c r="BD67" s="49"/>
      <c r="BE67" s="50">
        <f>SUM(AQ67:BD67)</f>
        <v>0</v>
      </c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0">
        <f>SUM(BF67:BT67)</f>
        <v>0</v>
      </c>
      <c r="BV67" s="51"/>
      <c r="BW67" s="50">
        <f t="shared" si="49"/>
        <v>0</v>
      </c>
      <c r="BX67" s="51"/>
      <c r="BY67" s="49"/>
      <c r="BZ67" s="49"/>
      <c r="CA67" s="51"/>
      <c r="CB67" s="50">
        <f>SUM(BX67:CA67)</f>
        <v>0</v>
      </c>
      <c r="CC67" s="49"/>
      <c r="CD67" s="49"/>
      <c r="CE67" s="49"/>
      <c r="CF67" s="49"/>
      <c r="CG67" s="51"/>
      <c r="CH67" s="49"/>
      <c r="CI67" s="50">
        <f t="shared" ref="CI67:CI73" si="166">SUM(CC67:CH67)</f>
        <v>0</v>
      </c>
      <c r="CJ67" s="49"/>
      <c r="CK67" s="50">
        <f t="shared" ref="CK67:CM69" si="167">SUM(CJ67)</f>
        <v>0</v>
      </c>
      <c r="CL67" s="49"/>
      <c r="CM67" s="50">
        <f t="shared" si="167"/>
        <v>0</v>
      </c>
      <c r="CO67" s="51"/>
    </row>
    <row r="68" spans="1:132" s="7" customFormat="1" ht="24.95" customHeight="1" x14ac:dyDescent="0.25">
      <c r="A68" s="5">
        <v>372</v>
      </c>
      <c r="B68" s="6" t="s">
        <v>131</v>
      </c>
      <c r="C68" s="50">
        <v>68863</v>
      </c>
      <c r="D68" s="50">
        <f t="shared" ref="D68:F69" si="168">SUM(D67)</f>
        <v>100000</v>
      </c>
      <c r="E68" s="57">
        <f t="shared" si="168"/>
        <v>120000</v>
      </c>
      <c r="F68" s="50">
        <f t="shared" si="168"/>
        <v>97137</v>
      </c>
      <c r="G68" s="50">
        <f t="shared" si="79"/>
        <v>166000</v>
      </c>
      <c r="H68" s="50">
        <f>SUM(H67)</f>
        <v>0</v>
      </c>
      <c r="I68" s="50">
        <f>SUM(I67)</f>
        <v>0</v>
      </c>
      <c r="J68" s="50">
        <f t="shared" ref="J68" si="169">SUM(J67)</f>
        <v>0</v>
      </c>
      <c r="K68" s="50">
        <f>SUM(K67)</f>
        <v>0</v>
      </c>
      <c r="L68" s="50">
        <f>SUM(L67)</f>
        <v>0</v>
      </c>
      <c r="M68" s="50">
        <f>SUM(M67)</f>
        <v>0</v>
      </c>
      <c r="N68" s="50">
        <f>SUM(M68)</f>
        <v>0</v>
      </c>
      <c r="O68" s="50">
        <f>SUM(O67)</f>
        <v>0</v>
      </c>
      <c r="P68" s="50">
        <f t="shared" ref="P68" si="170">SUM(P67)</f>
        <v>0</v>
      </c>
      <c r="Q68" s="50">
        <f t="shared" ref="Q68:AA69" si="171">SUM(Q67)</f>
        <v>0</v>
      </c>
      <c r="R68" s="50">
        <f t="shared" si="171"/>
        <v>0</v>
      </c>
      <c r="S68" s="50">
        <f t="shared" si="171"/>
        <v>0</v>
      </c>
      <c r="T68" s="50">
        <f t="shared" si="171"/>
        <v>0</v>
      </c>
      <c r="U68" s="50">
        <f t="shared" si="171"/>
        <v>0</v>
      </c>
      <c r="V68" s="50">
        <f t="shared" si="171"/>
        <v>0</v>
      </c>
      <c r="W68" s="50">
        <f t="shared" si="171"/>
        <v>0</v>
      </c>
      <c r="X68" s="50">
        <f t="shared" si="171"/>
        <v>0</v>
      </c>
      <c r="Y68" s="50">
        <f t="shared" si="171"/>
        <v>0</v>
      </c>
      <c r="Z68" s="50">
        <f t="shared" si="171"/>
        <v>0</v>
      </c>
      <c r="AA68" s="50">
        <f t="shared" si="171"/>
        <v>0</v>
      </c>
      <c r="AB68" s="50">
        <f t="shared" si="165"/>
        <v>0</v>
      </c>
      <c r="AC68" s="50">
        <f t="shared" ref="AC68:AL68" si="172">SUM(AC67)</f>
        <v>0</v>
      </c>
      <c r="AD68" s="50">
        <f t="shared" si="172"/>
        <v>0</v>
      </c>
      <c r="AE68" s="50">
        <f t="shared" si="172"/>
        <v>150000</v>
      </c>
      <c r="AF68" s="50">
        <f t="shared" si="172"/>
        <v>0</v>
      </c>
      <c r="AG68" s="50">
        <f t="shared" si="172"/>
        <v>16000</v>
      </c>
      <c r="AH68" s="50">
        <f t="shared" si="172"/>
        <v>0</v>
      </c>
      <c r="AI68" s="50">
        <f t="shared" si="172"/>
        <v>0</v>
      </c>
      <c r="AJ68" s="50">
        <f t="shared" si="172"/>
        <v>0</v>
      </c>
      <c r="AK68" s="50">
        <f t="shared" si="172"/>
        <v>0</v>
      </c>
      <c r="AL68" s="50">
        <f t="shared" si="172"/>
        <v>0</v>
      </c>
      <c r="AM68" s="50">
        <f t="shared" ref="AM68:AU68" si="173">SUM(AM67)</f>
        <v>0</v>
      </c>
      <c r="AN68" s="50">
        <f t="shared" si="173"/>
        <v>0</v>
      </c>
      <c r="AO68" s="50">
        <f t="shared" si="173"/>
        <v>0</v>
      </c>
      <c r="AP68" s="50">
        <f t="shared" si="173"/>
        <v>166000</v>
      </c>
      <c r="AQ68" s="50">
        <f t="shared" si="173"/>
        <v>0</v>
      </c>
      <c r="AR68" s="50">
        <f t="shared" si="173"/>
        <v>0</v>
      </c>
      <c r="AS68" s="50">
        <f t="shared" si="173"/>
        <v>0</v>
      </c>
      <c r="AT68" s="50">
        <f t="shared" si="173"/>
        <v>0</v>
      </c>
      <c r="AU68" s="50">
        <f t="shared" si="173"/>
        <v>0</v>
      </c>
      <c r="AV68" s="50">
        <f t="shared" ref="AV68:BD68" si="174">SUM(AV67)</f>
        <v>0</v>
      </c>
      <c r="AW68" s="50">
        <f>SUM(AW67)</f>
        <v>0</v>
      </c>
      <c r="AX68" s="50">
        <f t="shared" si="174"/>
        <v>0</v>
      </c>
      <c r="AY68" s="50">
        <f>SUM(AY67)</f>
        <v>0</v>
      </c>
      <c r="AZ68" s="50">
        <f t="shared" si="174"/>
        <v>0</v>
      </c>
      <c r="BA68" s="50">
        <f t="shared" si="174"/>
        <v>0</v>
      </c>
      <c r="BB68" s="50">
        <f t="shared" si="174"/>
        <v>0</v>
      </c>
      <c r="BC68" s="50">
        <f>SUM(BC67)</f>
        <v>0</v>
      </c>
      <c r="BD68" s="50">
        <f t="shared" si="174"/>
        <v>0</v>
      </c>
      <c r="BE68" s="50">
        <f>SUM(BE67)</f>
        <v>0</v>
      </c>
      <c r="BF68" s="50">
        <f>SUM(BF67)</f>
        <v>0</v>
      </c>
      <c r="BG68" s="50">
        <f t="shared" ref="BG68:BO69" si="175">SUM(BG67)</f>
        <v>0</v>
      </c>
      <c r="BH68" s="50">
        <f t="shared" si="175"/>
        <v>0</v>
      </c>
      <c r="BI68" s="50">
        <f t="shared" si="175"/>
        <v>0</v>
      </c>
      <c r="BJ68" s="50">
        <f t="shared" si="175"/>
        <v>0</v>
      </c>
      <c r="BK68" s="50">
        <f t="shared" si="175"/>
        <v>0</v>
      </c>
      <c r="BL68" s="50">
        <f t="shared" si="175"/>
        <v>0</v>
      </c>
      <c r="BM68" s="50">
        <f t="shared" si="175"/>
        <v>0</v>
      </c>
      <c r="BN68" s="50">
        <f t="shared" si="175"/>
        <v>0</v>
      </c>
      <c r="BO68" s="50">
        <f t="shared" si="175"/>
        <v>0</v>
      </c>
      <c r="BP68" s="50"/>
      <c r="BQ68" s="50">
        <f t="shared" ref="BQ68:BT69" si="176">SUM(BQ67)</f>
        <v>0</v>
      </c>
      <c r="BR68" s="50">
        <f t="shared" si="176"/>
        <v>0</v>
      </c>
      <c r="BS68" s="50">
        <f t="shared" si="176"/>
        <v>0</v>
      </c>
      <c r="BT68" s="50">
        <f t="shared" si="176"/>
        <v>0</v>
      </c>
      <c r="BU68" s="50">
        <f>SUM(BT68:BT68)</f>
        <v>0</v>
      </c>
      <c r="BV68" s="50">
        <f>SUM(BV67)</f>
        <v>0</v>
      </c>
      <c r="BW68" s="50">
        <f t="shared" si="49"/>
        <v>0</v>
      </c>
      <c r="BX68" s="50">
        <f t="shared" ref="BX68:CA69" si="177">SUM(BX67)</f>
        <v>0</v>
      </c>
      <c r="BY68" s="50">
        <f t="shared" si="177"/>
        <v>0</v>
      </c>
      <c r="BZ68" s="50">
        <f t="shared" si="177"/>
        <v>0</v>
      </c>
      <c r="CA68" s="50">
        <f t="shared" si="177"/>
        <v>0</v>
      </c>
      <c r="CB68" s="50">
        <f t="shared" si="145"/>
        <v>0</v>
      </c>
      <c r="CC68" s="50">
        <f>SUM(CC67)</f>
        <v>0</v>
      </c>
      <c r="CD68" s="50">
        <f t="shared" ref="CD68:CF69" si="178">SUM(CD67)</f>
        <v>0</v>
      </c>
      <c r="CE68" s="50">
        <f t="shared" si="178"/>
        <v>0</v>
      </c>
      <c r="CF68" s="50">
        <f t="shared" si="178"/>
        <v>0</v>
      </c>
      <c r="CG68" s="50">
        <f>SUM(CG67)</f>
        <v>0</v>
      </c>
      <c r="CH68" s="50">
        <f>SUM(CH67)</f>
        <v>0</v>
      </c>
      <c r="CI68" s="50">
        <f t="shared" si="166"/>
        <v>0</v>
      </c>
      <c r="CJ68" s="50">
        <f>SUM(CJ67)</f>
        <v>0</v>
      </c>
      <c r="CK68" s="50">
        <f t="shared" si="167"/>
        <v>0</v>
      </c>
      <c r="CL68" s="50">
        <f>SUM(CL67)</f>
        <v>0</v>
      </c>
      <c r="CM68" s="50">
        <f t="shared" si="167"/>
        <v>0</v>
      </c>
      <c r="CN68" s="4"/>
      <c r="CO68" s="50">
        <f t="shared" ref="CO68" si="179">SUM(CO67)</f>
        <v>0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</row>
    <row r="69" spans="1:132" s="7" customFormat="1" ht="24.95" customHeight="1" x14ac:dyDescent="0.25">
      <c r="A69" s="5">
        <v>37</v>
      </c>
      <c r="B69" s="6" t="s">
        <v>132</v>
      </c>
      <c r="C69" s="50">
        <v>68863</v>
      </c>
      <c r="D69" s="50">
        <f t="shared" si="168"/>
        <v>100000</v>
      </c>
      <c r="E69" s="57">
        <f t="shared" si="168"/>
        <v>120000</v>
      </c>
      <c r="F69" s="50">
        <f t="shared" si="168"/>
        <v>97137</v>
      </c>
      <c r="G69" s="50">
        <f t="shared" si="79"/>
        <v>166000</v>
      </c>
      <c r="H69" s="50">
        <f>SUM(H68)</f>
        <v>0</v>
      </c>
      <c r="I69" s="50">
        <f>SUM(I68)</f>
        <v>0</v>
      </c>
      <c r="J69" s="50">
        <f t="shared" ref="J69" si="180">SUM(J68)</f>
        <v>0</v>
      </c>
      <c r="K69" s="50">
        <f>SUM(K68)</f>
        <v>0</v>
      </c>
      <c r="L69" s="50">
        <f t="shared" ref="L69:L74" si="181">SUM(H69:K69)</f>
        <v>0</v>
      </c>
      <c r="M69" s="50">
        <f>SUM(M68)</f>
        <v>0</v>
      </c>
      <c r="N69" s="50">
        <f>SUM(M69)</f>
        <v>0</v>
      </c>
      <c r="O69" s="50">
        <f>SUM(O68)</f>
        <v>0</v>
      </c>
      <c r="P69" s="50">
        <f t="shared" ref="P69" si="182">SUM(P68)</f>
        <v>0</v>
      </c>
      <c r="Q69" s="50">
        <f t="shared" si="171"/>
        <v>0</v>
      </c>
      <c r="R69" s="50">
        <f t="shared" si="171"/>
        <v>0</v>
      </c>
      <c r="S69" s="50">
        <f t="shared" si="171"/>
        <v>0</v>
      </c>
      <c r="T69" s="50">
        <f t="shared" si="171"/>
        <v>0</v>
      </c>
      <c r="U69" s="50">
        <f t="shared" si="171"/>
        <v>0</v>
      </c>
      <c r="V69" s="50">
        <f t="shared" si="171"/>
        <v>0</v>
      </c>
      <c r="W69" s="50">
        <f t="shared" si="171"/>
        <v>0</v>
      </c>
      <c r="X69" s="50">
        <f t="shared" si="171"/>
        <v>0</v>
      </c>
      <c r="Y69" s="50">
        <f t="shared" si="171"/>
        <v>0</v>
      </c>
      <c r="Z69" s="50">
        <f t="shared" si="171"/>
        <v>0</v>
      </c>
      <c r="AA69" s="50">
        <f t="shared" si="171"/>
        <v>0</v>
      </c>
      <c r="AB69" s="50">
        <f t="shared" si="165"/>
        <v>0</v>
      </c>
      <c r="AC69" s="50">
        <f>SUM(AC68)</f>
        <v>0</v>
      </c>
      <c r="AD69" s="50">
        <f>SUM(AD68)</f>
        <v>0</v>
      </c>
      <c r="AE69" s="50">
        <f>SUM(AE68)</f>
        <v>150000</v>
      </c>
      <c r="AF69" s="50">
        <f t="shared" ref="AF69:AM69" si="183">SUM(AF68)</f>
        <v>0</v>
      </c>
      <c r="AG69" s="50">
        <f t="shared" si="183"/>
        <v>16000</v>
      </c>
      <c r="AH69" s="50">
        <f t="shared" si="183"/>
        <v>0</v>
      </c>
      <c r="AI69" s="50">
        <f t="shared" si="183"/>
        <v>0</v>
      </c>
      <c r="AJ69" s="50">
        <f>SUM(AJ68)</f>
        <v>0</v>
      </c>
      <c r="AK69" s="50">
        <f>SUM(AK68)</f>
        <v>0</v>
      </c>
      <c r="AL69" s="50">
        <f t="shared" ref="AL69" si="184">SUM(AL68)</f>
        <v>0</v>
      </c>
      <c r="AM69" s="50">
        <f t="shared" si="183"/>
        <v>0</v>
      </c>
      <c r="AN69" s="50">
        <f>SUM(AN68)</f>
        <v>0</v>
      </c>
      <c r="AO69" s="50">
        <f>SUM(AO68)</f>
        <v>0</v>
      </c>
      <c r="AP69" s="50">
        <f>SUM(AP66,AP68)</f>
        <v>166000</v>
      </c>
      <c r="AQ69" s="50">
        <f t="shared" ref="AQ69:AU69" si="185">SUM(AQ68)</f>
        <v>0</v>
      </c>
      <c r="AR69" s="50">
        <f t="shared" si="185"/>
        <v>0</v>
      </c>
      <c r="AS69" s="50">
        <f t="shared" si="185"/>
        <v>0</v>
      </c>
      <c r="AT69" s="50">
        <f t="shared" si="185"/>
        <v>0</v>
      </c>
      <c r="AU69" s="50">
        <f t="shared" si="185"/>
        <v>0</v>
      </c>
      <c r="AV69" s="50">
        <f t="shared" ref="AV69:BD69" si="186">SUM(AV68)</f>
        <v>0</v>
      </c>
      <c r="AW69" s="50">
        <f>SUM(AW68)</f>
        <v>0</v>
      </c>
      <c r="AX69" s="50">
        <f t="shared" si="186"/>
        <v>0</v>
      </c>
      <c r="AY69" s="50">
        <f>SUM(AY68)</f>
        <v>0</v>
      </c>
      <c r="AZ69" s="50">
        <f t="shared" si="186"/>
        <v>0</v>
      </c>
      <c r="BA69" s="50">
        <f>SUM(BA68)</f>
        <v>0</v>
      </c>
      <c r="BB69" s="50">
        <f t="shared" si="186"/>
        <v>0</v>
      </c>
      <c r="BC69" s="50">
        <f>SUM(BC68)</f>
        <v>0</v>
      </c>
      <c r="BD69" s="50">
        <f t="shared" si="186"/>
        <v>0</v>
      </c>
      <c r="BE69" s="50">
        <f>SUM(BE66,BE68)</f>
        <v>0</v>
      </c>
      <c r="BF69" s="50">
        <f>SUM(BF68)</f>
        <v>0</v>
      </c>
      <c r="BG69" s="50">
        <f t="shared" si="175"/>
        <v>0</v>
      </c>
      <c r="BH69" s="50">
        <f t="shared" si="175"/>
        <v>0</v>
      </c>
      <c r="BI69" s="50">
        <f>SUM(BI68)</f>
        <v>0</v>
      </c>
      <c r="BJ69" s="50">
        <f t="shared" si="175"/>
        <v>0</v>
      </c>
      <c r="BK69" s="50">
        <f t="shared" si="175"/>
        <v>0</v>
      </c>
      <c r="BL69" s="50">
        <f t="shared" si="175"/>
        <v>0</v>
      </c>
      <c r="BM69" s="50">
        <f t="shared" si="175"/>
        <v>0</v>
      </c>
      <c r="BN69" s="50">
        <f t="shared" si="175"/>
        <v>0</v>
      </c>
      <c r="BO69" s="50">
        <f t="shared" si="175"/>
        <v>0</v>
      </c>
      <c r="BP69" s="50"/>
      <c r="BQ69" s="50">
        <f t="shared" si="176"/>
        <v>0</v>
      </c>
      <c r="BR69" s="50">
        <f t="shared" si="176"/>
        <v>0</v>
      </c>
      <c r="BS69" s="50">
        <f t="shared" si="176"/>
        <v>0</v>
      </c>
      <c r="BT69" s="50">
        <f t="shared" si="176"/>
        <v>0</v>
      </c>
      <c r="BU69" s="50">
        <f>SUM(BT69:BT69)</f>
        <v>0</v>
      </c>
      <c r="BV69" s="50">
        <f>SUM(BV68)</f>
        <v>0</v>
      </c>
      <c r="BW69" s="50">
        <f t="shared" si="49"/>
        <v>0</v>
      </c>
      <c r="BX69" s="50">
        <f t="shared" si="177"/>
        <v>0</v>
      </c>
      <c r="BY69" s="50">
        <f t="shared" si="177"/>
        <v>0</v>
      </c>
      <c r="BZ69" s="50">
        <f t="shared" si="177"/>
        <v>0</v>
      </c>
      <c r="CA69" s="50">
        <f t="shared" si="177"/>
        <v>0</v>
      </c>
      <c r="CB69" s="50">
        <f t="shared" si="145"/>
        <v>0</v>
      </c>
      <c r="CC69" s="50">
        <f>SUM(CC68)</f>
        <v>0</v>
      </c>
      <c r="CD69" s="50">
        <f t="shared" si="178"/>
        <v>0</v>
      </c>
      <c r="CE69" s="50">
        <f t="shared" si="178"/>
        <v>0</v>
      </c>
      <c r="CF69" s="50">
        <f t="shared" si="178"/>
        <v>0</v>
      </c>
      <c r="CG69" s="50">
        <f>SUM(CG68)</f>
        <v>0</v>
      </c>
      <c r="CH69" s="50">
        <f>SUM(CH68)</f>
        <v>0</v>
      </c>
      <c r="CI69" s="50">
        <f t="shared" si="166"/>
        <v>0</v>
      </c>
      <c r="CJ69" s="50">
        <f>SUM(CJ68)</f>
        <v>0</v>
      </c>
      <c r="CK69" s="50">
        <f t="shared" si="167"/>
        <v>0</v>
      </c>
      <c r="CL69" s="50">
        <f>SUM(CL68)</f>
        <v>0</v>
      </c>
      <c r="CM69" s="50">
        <f t="shared" si="167"/>
        <v>0</v>
      </c>
      <c r="CN69" s="4"/>
      <c r="CO69" s="50">
        <f t="shared" ref="CO69" si="187">SUM(CO68)</f>
        <v>0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</row>
    <row r="70" spans="1:132" s="4" customFormat="1" ht="24.95" customHeight="1" x14ac:dyDescent="0.25">
      <c r="A70" s="2">
        <v>3811</v>
      </c>
      <c r="B70" s="3" t="s">
        <v>29</v>
      </c>
      <c r="C70" s="49">
        <v>20000</v>
      </c>
      <c r="D70" s="49">
        <v>904.02</v>
      </c>
      <c r="E70" s="57">
        <v>1000</v>
      </c>
      <c r="F70" s="49">
        <f>G70-C70</f>
        <v>-15000</v>
      </c>
      <c r="G70" s="50">
        <f t="shared" si="79"/>
        <v>5000</v>
      </c>
      <c r="H70" s="49"/>
      <c r="I70" s="49"/>
      <c r="J70" s="51"/>
      <c r="K70" s="49"/>
      <c r="L70" s="50">
        <f t="shared" si="181"/>
        <v>0</v>
      </c>
      <c r="M70" s="51"/>
      <c r="N70" s="50">
        <f t="shared" si="34"/>
        <v>0</v>
      </c>
      <c r="O70" s="51">
        <v>5000</v>
      </c>
      <c r="P70" s="51"/>
      <c r="Q70" s="51"/>
      <c r="R70" s="51"/>
      <c r="S70" s="51"/>
      <c r="T70" s="51"/>
      <c r="U70" s="51"/>
      <c r="V70" s="51"/>
      <c r="W70" s="49"/>
      <c r="X70" s="49"/>
      <c r="Y70" s="49"/>
      <c r="Z70" s="51"/>
      <c r="AA70" s="51"/>
      <c r="AB70" s="50">
        <f t="shared" si="165"/>
        <v>5000</v>
      </c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0">
        <f>SUM(AC70:AO70)</f>
        <v>0</v>
      </c>
      <c r="AQ70" s="49"/>
      <c r="AR70" s="49"/>
      <c r="AS70" s="49"/>
      <c r="AT70" s="49"/>
      <c r="AU70" s="49"/>
      <c r="AV70" s="49"/>
      <c r="AW70" s="49"/>
      <c r="AX70" s="49"/>
      <c r="AY70" s="51"/>
      <c r="AZ70" s="49"/>
      <c r="BA70" s="51"/>
      <c r="BB70" s="49"/>
      <c r="BC70" s="51"/>
      <c r="BD70" s="49"/>
      <c r="BE70" s="50">
        <f>SUM(AQ70:BD70)</f>
        <v>0</v>
      </c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0">
        <f>SUM(BF70:BT70)</f>
        <v>0</v>
      </c>
      <c r="BV70" s="51"/>
      <c r="BW70" s="50">
        <f t="shared" si="49"/>
        <v>0</v>
      </c>
      <c r="BX70" s="51"/>
      <c r="BY70" s="49"/>
      <c r="BZ70" s="49"/>
      <c r="CA70" s="51"/>
      <c r="CB70" s="50">
        <f t="shared" ref="CB70:CB76" si="188">SUM(BX70:CA70)</f>
        <v>0</v>
      </c>
      <c r="CC70" s="51"/>
      <c r="CD70" s="51"/>
      <c r="CE70" s="51"/>
      <c r="CF70" s="51"/>
      <c r="CG70" s="51"/>
      <c r="CH70" s="51"/>
      <c r="CI70" s="50">
        <f t="shared" si="166"/>
        <v>0</v>
      </c>
      <c r="CJ70" s="49"/>
      <c r="CK70" s="50">
        <f t="shared" ref="CK70:CK76" si="189">SUM(CJ70)</f>
        <v>0</v>
      </c>
      <c r="CL70" s="49"/>
      <c r="CM70" s="50">
        <f t="shared" ref="CM70:CM76" si="190">SUM(CL70)</f>
        <v>0</v>
      </c>
      <c r="CO70" s="51"/>
    </row>
    <row r="71" spans="1:132" s="4" customFormat="1" ht="24.95" customHeight="1" x14ac:dyDescent="0.25">
      <c r="A71" s="2">
        <v>3812</v>
      </c>
      <c r="B71" s="3" t="s">
        <v>30</v>
      </c>
      <c r="C71" s="49">
        <v>0</v>
      </c>
      <c r="D71" s="49"/>
      <c r="E71" s="57">
        <f t="shared" ref="E71" si="191">D71/10*12</f>
        <v>0</v>
      </c>
      <c r="F71" s="49">
        <f>G71-C71</f>
        <v>0</v>
      </c>
      <c r="G71" s="50">
        <f t="shared" si="79"/>
        <v>0</v>
      </c>
      <c r="H71" s="49"/>
      <c r="I71" s="49"/>
      <c r="J71" s="51"/>
      <c r="K71" s="49"/>
      <c r="L71" s="50">
        <f t="shared" si="181"/>
        <v>0</v>
      </c>
      <c r="M71" s="51"/>
      <c r="N71" s="50">
        <f>SUM(M71)</f>
        <v>0</v>
      </c>
      <c r="O71" s="51"/>
      <c r="P71" s="51"/>
      <c r="Q71" s="51"/>
      <c r="R71" s="51"/>
      <c r="S71" s="51"/>
      <c r="T71" s="51"/>
      <c r="U71" s="51"/>
      <c r="V71" s="51"/>
      <c r="W71" s="49"/>
      <c r="X71" s="49"/>
      <c r="Y71" s="49"/>
      <c r="Z71" s="51"/>
      <c r="AA71" s="51"/>
      <c r="AB71" s="50">
        <f t="shared" si="165"/>
        <v>0</v>
      </c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0">
        <f>SUM(AC71:AO71)</f>
        <v>0</v>
      </c>
      <c r="AQ71" s="49"/>
      <c r="AR71" s="49"/>
      <c r="AS71" s="49"/>
      <c r="AT71" s="49"/>
      <c r="AU71" s="49"/>
      <c r="AV71" s="49"/>
      <c r="AW71" s="49"/>
      <c r="AX71" s="49"/>
      <c r="AY71" s="51"/>
      <c r="AZ71" s="49"/>
      <c r="BA71" s="51"/>
      <c r="BB71" s="49"/>
      <c r="BC71" s="51"/>
      <c r="BD71" s="49"/>
      <c r="BE71" s="50">
        <f>SUM(AQ71:BD71)</f>
        <v>0</v>
      </c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0">
        <f>SUM(BF71:BT71)</f>
        <v>0</v>
      </c>
      <c r="BV71" s="51"/>
      <c r="BW71" s="50">
        <f>SUM(BV71:BV71)</f>
        <v>0</v>
      </c>
      <c r="BX71" s="51"/>
      <c r="BY71" s="49"/>
      <c r="BZ71" s="49"/>
      <c r="CA71" s="51"/>
      <c r="CB71" s="50">
        <f t="shared" si="188"/>
        <v>0</v>
      </c>
      <c r="CC71" s="51"/>
      <c r="CD71" s="51"/>
      <c r="CE71" s="51"/>
      <c r="CF71" s="51"/>
      <c r="CG71" s="51"/>
      <c r="CH71" s="51"/>
      <c r="CI71" s="50">
        <f t="shared" si="166"/>
        <v>0</v>
      </c>
      <c r="CJ71" s="49"/>
      <c r="CK71" s="50">
        <f t="shared" si="189"/>
        <v>0</v>
      </c>
      <c r="CL71" s="49"/>
      <c r="CM71" s="50">
        <f t="shared" si="190"/>
        <v>0</v>
      </c>
      <c r="CO71" s="51"/>
    </row>
    <row r="72" spans="1:132" s="4" customFormat="1" ht="24.95" customHeight="1" x14ac:dyDescent="0.25">
      <c r="A72" s="2">
        <v>3813</v>
      </c>
      <c r="B72" s="3" t="s">
        <v>216</v>
      </c>
      <c r="C72" s="49">
        <v>297052</v>
      </c>
      <c r="D72" s="49">
        <v>580634.26</v>
      </c>
      <c r="E72" s="57">
        <v>900000</v>
      </c>
      <c r="F72" s="49">
        <f>G72-C72</f>
        <v>-297052</v>
      </c>
      <c r="G72" s="50">
        <f t="shared" si="79"/>
        <v>0</v>
      </c>
      <c r="H72" s="49"/>
      <c r="I72" s="49"/>
      <c r="J72" s="51"/>
      <c r="K72" s="49"/>
      <c r="L72" s="50">
        <f t="shared" si="181"/>
        <v>0</v>
      </c>
      <c r="M72" s="51"/>
      <c r="N72" s="50">
        <f t="shared" si="34"/>
        <v>0</v>
      </c>
      <c r="O72" s="51"/>
      <c r="P72" s="51"/>
      <c r="Q72" s="51"/>
      <c r="R72" s="51"/>
      <c r="S72" s="51"/>
      <c r="T72" s="51"/>
      <c r="U72" s="51"/>
      <c r="V72" s="51"/>
      <c r="W72" s="49"/>
      <c r="X72" s="49"/>
      <c r="Y72" s="49"/>
      <c r="Z72" s="51"/>
      <c r="AA72" s="51"/>
      <c r="AB72" s="50">
        <f t="shared" si="165"/>
        <v>0</v>
      </c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0">
        <f>SUM(AC72:AO72)</f>
        <v>0</v>
      </c>
      <c r="AQ72" s="49"/>
      <c r="AR72" s="49"/>
      <c r="AS72" s="49"/>
      <c r="AT72" s="49"/>
      <c r="AU72" s="49"/>
      <c r="AV72" s="49"/>
      <c r="AW72" s="49"/>
      <c r="AX72" s="49"/>
      <c r="AY72" s="51"/>
      <c r="AZ72" s="49"/>
      <c r="BA72" s="51"/>
      <c r="BB72" s="49"/>
      <c r="BC72" s="51"/>
      <c r="BD72" s="49"/>
      <c r="BE72" s="50">
        <f>SUM(AQ72:BD72)</f>
        <v>0</v>
      </c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0">
        <f>SUM(BF72:BT72)</f>
        <v>0</v>
      </c>
      <c r="BV72" s="51"/>
      <c r="BW72" s="50">
        <f t="shared" si="49"/>
        <v>0</v>
      </c>
      <c r="BX72" s="51"/>
      <c r="BY72" s="49"/>
      <c r="BZ72" s="49"/>
      <c r="CA72" s="51"/>
      <c r="CB72" s="50">
        <f t="shared" si="188"/>
        <v>0</v>
      </c>
      <c r="CC72" s="51"/>
      <c r="CD72" s="51"/>
      <c r="CE72" s="51"/>
      <c r="CF72" s="51"/>
      <c r="CG72" s="51"/>
      <c r="CH72" s="51"/>
      <c r="CI72" s="50">
        <f t="shared" si="166"/>
        <v>0</v>
      </c>
      <c r="CJ72" s="49"/>
      <c r="CK72" s="50">
        <f t="shared" si="189"/>
        <v>0</v>
      </c>
      <c r="CL72" s="49"/>
      <c r="CM72" s="50">
        <f t="shared" si="190"/>
        <v>0</v>
      </c>
      <c r="CO72" s="51"/>
    </row>
    <row r="73" spans="1:132" s="7" customFormat="1" ht="24.95" customHeight="1" x14ac:dyDescent="0.25">
      <c r="A73" s="5">
        <v>381</v>
      </c>
      <c r="B73" s="6" t="s">
        <v>31</v>
      </c>
      <c r="C73" s="50">
        <v>317052</v>
      </c>
      <c r="D73" s="50">
        <f>SUM(D70,D71,D72)</f>
        <v>581538.28</v>
      </c>
      <c r="E73" s="57">
        <f>SUM(E70,E71,E72)</f>
        <v>901000</v>
      </c>
      <c r="F73" s="50">
        <f>SUM(F70,F71,F72)</f>
        <v>-312052</v>
      </c>
      <c r="G73" s="50">
        <f t="shared" si="79"/>
        <v>5000</v>
      </c>
      <c r="H73" s="50">
        <f>SUM(H70,H71,H72)</f>
        <v>0</v>
      </c>
      <c r="I73" s="50">
        <f>SUM(I70,I71,I72)</f>
        <v>0</v>
      </c>
      <c r="J73" s="50">
        <f>SUM(J70,J71,J72)</f>
        <v>0</v>
      </c>
      <c r="K73" s="50">
        <f>SUM(K70,K71,K72)</f>
        <v>0</v>
      </c>
      <c r="L73" s="50">
        <f t="shared" si="181"/>
        <v>0</v>
      </c>
      <c r="M73" s="50">
        <f>SUM(M68,M71,M72)</f>
        <v>0</v>
      </c>
      <c r="N73" s="50">
        <f>SUM(M73)</f>
        <v>0</v>
      </c>
      <c r="O73" s="50">
        <f t="shared" ref="O73:AA73" si="192">SUM(O70,O71,O72)</f>
        <v>5000</v>
      </c>
      <c r="P73" s="50">
        <f>SUM(P70,P71,P72)</f>
        <v>0</v>
      </c>
      <c r="Q73" s="50">
        <f>SUM(Q70,Q71,Q72)</f>
        <v>0</v>
      </c>
      <c r="R73" s="50">
        <f>SUM(R70,R71,R72)</f>
        <v>0</v>
      </c>
      <c r="S73" s="50">
        <f>SUM(S70,S71,S72)</f>
        <v>0</v>
      </c>
      <c r="T73" s="50">
        <f t="shared" si="192"/>
        <v>0</v>
      </c>
      <c r="U73" s="50">
        <f t="shared" si="192"/>
        <v>0</v>
      </c>
      <c r="V73" s="50">
        <f t="shared" si="192"/>
        <v>0</v>
      </c>
      <c r="W73" s="50">
        <f t="shared" si="192"/>
        <v>0</v>
      </c>
      <c r="X73" s="50">
        <f t="shared" si="192"/>
        <v>0</v>
      </c>
      <c r="Y73" s="50">
        <f t="shared" si="192"/>
        <v>0</v>
      </c>
      <c r="Z73" s="50">
        <f t="shared" si="192"/>
        <v>0</v>
      </c>
      <c r="AA73" s="50">
        <f t="shared" si="192"/>
        <v>0</v>
      </c>
      <c r="AB73" s="50">
        <f t="shared" si="165"/>
        <v>5000</v>
      </c>
      <c r="AC73" s="50">
        <f t="shared" ref="AC73:AO73" si="193">SUM(AC70,AC71,AC72)</f>
        <v>0</v>
      </c>
      <c r="AD73" s="50">
        <f t="shared" si="193"/>
        <v>0</v>
      </c>
      <c r="AE73" s="50">
        <f t="shared" si="193"/>
        <v>0</v>
      </c>
      <c r="AF73" s="50">
        <f t="shared" si="193"/>
        <v>0</v>
      </c>
      <c r="AG73" s="50">
        <f t="shared" si="193"/>
        <v>0</v>
      </c>
      <c r="AH73" s="50">
        <f t="shared" si="193"/>
        <v>0</v>
      </c>
      <c r="AI73" s="50">
        <f t="shared" si="193"/>
        <v>0</v>
      </c>
      <c r="AJ73" s="50">
        <f t="shared" si="193"/>
        <v>0</v>
      </c>
      <c r="AK73" s="50">
        <f t="shared" si="193"/>
        <v>0</v>
      </c>
      <c r="AL73" s="50">
        <f t="shared" ref="AL73" si="194">SUM(AL70,AL71,AL72)</f>
        <v>0</v>
      </c>
      <c r="AM73" s="50">
        <f t="shared" si="193"/>
        <v>0</v>
      </c>
      <c r="AN73" s="50">
        <f t="shared" si="193"/>
        <v>0</v>
      </c>
      <c r="AO73" s="50">
        <f t="shared" si="193"/>
        <v>0</v>
      </c>
      <c r="AP73" s="50">
        <f>SUM(AC73:AO73)</f>
        <v>0</v>
      </c>
      <c r="AQ73" s="50">
        <f t="shared" ref="AQ73:BD73" si="195">SUM(AQ70,AQ71,AQ72)</f>
        <v>0</v>
      </c>
      <c r="AR73" s="50">
        <f t="shared" si="195"/>
        <v>0</v>
      </c>
      <c r="AS73" s="50">
        <f t="shared" si="195"/>
        <v>0</v>
      </c>
      <c r="AT73" s="50">
        <f t="shared" si="195"/>
        <v>0</v>
      </c>
      <c r="AU73" s="50">
        <f>SUM(AU70,AU71,AU72)</f>
        <v>0</v>
      </c>
      <c r="AV73" s="50">
        <f t="shared" si="195"/>
        <v>0</v>
      </c>
      <c r="AW73" s="50">
        <f>SUM(AW70,AW71,AW72)</f>
        <v>0</v>
      </c>
      <c r="AX73" s="50">
        <f t="shared" si="195"/>
        <v>0</v>
      </c>
      <c r="AY73" s="50">
        <f>SUM(AY70,AY71,AY72)</f>
        <v>0</v>
      </c>
      <c r="AZ73" s="50">
        <f t="shared" si="195"/>
        <v>0</v>
      </c>
      <c r="BA73" s="50">
        <f t="shared" si="195"/>
        <v>0</v>
      </c>
      <c r="BB73" s="50">
        <f t="shared" si="195"/>
        <v>0</v>
      </c>
      <c r="BC73" s="50">
        <f>SUM(BC70,BC71,BC72)</f>
        <v>0</v>
      </c>
      <c r="BD73" s="50">
        <f t="shared" si="195"/>
        <v>0</v>
      </c>
      <c r="BE73" s="50">
        <f>SUM(AQ73:BD73)</f>
        <v>0</v>
      </c>
      <c r="BF73" s="50">
        <f t="shared" ref="BF73:BT73" si="196">SUM(BF70,BF71,BF72)</f>
        <v>0</v>
      </c>
      <c r="BG73" s="50">
        <f t="shared" si="196"/>
        <v>0</v>
      </c>
      <c r="BH73" s="50">
        <f t="shared" si="196"/>
        <v>0</v>
      </c>
      <c r="BI73" s="50">
        <f t="shared" si="196"/>
        <v>0</v>
      </c>
      <c r="BJ73" s="50">
        <f t="shared" si="196"/>
        <v>0</v>
      </c>
      <c r="BK73" s="50">
        <f t="shared" si="196"/>
        <v>0</v>
      </c>
      <c r="BL73" s="50">
        <f t="shared" si="196"/>
        <v>0</v>
      </c>
      <c r="BM73" s="50">
        <f t="shared" si="196"/>
        <v>0</v>
      </c>
      <c r="BN73" s="50">
        <f t="shared" si="196"/>
        <v>0</v>
      </c>
      <c r="BO73" s="50">
        <f t="shared" si="196"/>
        <v>0</v>
      </c>
      <c r="BP73" s="50">
        <f t="shared" si="196"/>
        <v>0</v>
      </c>
      <c r="BQ73" s="50">
        <f t="shared" si="196"/>
        <v>0</v>
      </c>
      <c r="BR73" s="50">
        <f t="shared" si="196"/>
        <v>0</v>
      </c>
      <c r="BS73" s="50">
        <f t="shared" si="196"/>
        <v>0</v>
      </c>
      <c r="BT73" s="50">
        <f t="shared" si="196"/>
        <v>0</v>
      </c>
      <c r="BU73" s="50">
        <f>SUM(BF73:BT73)</f>
        <v>0</v>
      </c>
      <c r="BV73" s="50">
        <f>SUM(BV70,BV71,BV72)</f>
        <v>0</v>
      </c>
      <c r="BW73" s="50">
        <f>SUM(BV73:BV73)</f>
        <v>0</v>
      </c>
      <c r="BX73" s="50">
        <f>SUM(BX70,BX71,BX72)</f>
        <v>0</v>
      </c>
      <c r="BY73" s="50">
        <f>SUM(BY70,BY71,BY72)</f>
        <v>0</v>
      </c>
      <c r="BZ73" s="50">
        <f>SUM(BZ70,BZ71,BZ72)</f>
        <v>0</v>
      </c>
      <c r="CA73" s="50">
        <f>SUM(CA70,CA71,CA72)</f>
        <v>0</v>
      </c>
      <c r="CB73" s="50">
        <f t="shared" si="188"/>
        <v>0</v>
      </c>
      <c r="CC73" s="50">
        <f t="shared" ref="CC73:CH73" si="197">SUM(CC70,CC71,CC72)</f>
        <v>0</v>
      </c>
      <c r="CD73" s="50">
        <f t="shared" si="197"/>
        <v>0</v>
      </c>
      <c r="CE73" s="50">
        <f t="shared" si="197"/>
        <v>0</v>
      </c>
      <c r="CF73" s="50">
        <f t="shared" si="197"/>
        <v>0</v>
      </c>
      <c r="CG73" s="50">
        <f t="shared" si="197"/>
        <v>0</v>
      </c>
      <c r="CH73" s="50">
        <f t="shared" si="197"/>
        <v>0</v>
      </c>
      <c r="CI73" s="50">
        <f t="shared" si="166"/>
        <v>0</v>
      </c>
      <c r="CJ73" s="50">
        <f>SUM(CJ70,CJ71,CJ72)</f>
        <v>0</v>
      </c>
      <c r="CK73" s="50">
        <f t="shared" si="189"/>
        <v>0</v>
      </c>
      <c r="CL73" s="50">
        <f>SUM(CL70,CL71,CL72)</f>
        <v>0</v>
      </c>
      <c r="CM73" s="50">
        <f t="shared" si="190"/>
        <v>0</v>
      </c>
      <c r="CN73" s="4"/>
      <c r="CO73" s="50">
        <f>SUM(CO70,CO71,CO72)</f>
        <v>0</v>
      </c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</row>
    <row r="74" spans="1:132" s="4" customFormat="1" ht="24.95" customHeight="1" x14ac:dyDescent="0.25">
      <c r="A74" s="2">
        <v>3834</v>
      </c>
      <c r="B74" s="3" t="s">
        <v>217</v>
      </c>
      <c r="C74" s="49">
        <v>0</v>
      </c>
      <c r="D74" s="49">
        <v>5781.25</v>
      </c>
      <c r="E74" s="57">
        <v>7000</v>
      </c>
      <c r="F74" s="49">
        <f>G74-C74</f>
        <v>6000</v>
      </c>
      <c r="G74" s="50">
        <f t="shared" si="79"/>
        <v>6000</v>
      </c>
      <c r="H74" s="49"/>
      <c r="I74" s="49"/>
      <c r="J74" s="51"/>
      <c r="K74" s="49"/>
      <c r="L74" s="50">
        <f t="shared" si="181"/>
        <v>0</v>
      </c>
      <c r="M74" s="51"/>
      <c r="N74" s="50">
        <f t="shared" si="34"/>
        <v>0</v>
      </c>
      <c r="O74" s="51">
        <v>6000</v>
      </c>
      <c r="P74" s="51"/>
      <c r="Q74" s="51"/>
      <c r="R74" s="51"/>
      <c r="S74" s="51"/>
      <c r="T74" s="51"/>
      <c r="U74" s="51"/>
      <c r="V74" s="51"/>
      <c r="W74" s="49"/>
      <c r="X74" s="49"/>
      <c r="Y74" s="49"/>
      <c r="Z74" s="51"/>
      <c r="AA74" s="51"/>
      <c r="AB74" s="50">
        <f t="shared" si="165"/>
        <v>6000</v>
      </c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0">
        <f>SUM(AC74:AO74)</f>
        <v>0</v>
      </c>
      <c r="AQ74" s="49"/>
      <c r="AR74" s="49"/>
      <c r="AS74" s="49"/>
      <c r="AT74" s="49"/>
      <c r="AU74" s="49"/>
      <c r="AV74" s="49"/>
      <c r="AW74" s="49"/>
      <c r="AX74" s="49"/>
      <c r="AY74" s="51"/>
      <c r="AZ74" s="49"/>
      <c r="BA74" s="51"/>
      <c r="BB74" s="49"/>
      <c r="BC74" s="51"/>
      <c r="BD74" s="49"/>
      <c r="BE74" s="50">
        <f>SUM(AQ74:BD74)</f>
        <v>0</v>
      </c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0">
        <f>SUM(BF74:BT74)</f>
        <v>0</v>
      </c>
      <c r="BV74" s="51"/>
      <c r="BW74" s="50">
        <f t="shared" si="49"/>
        <v>0</v>
      </c>
      <c r="BX74" s="51"/>
      <c r="BY74" s="49"/>
      <c r="BZ74" s="49"/>
      <c r="CA74" s="51"/>
      <c r="CB74" s="50">
        <f t="shared" si="188"/>
        <v>0</v>
      </c>
      <c r="CC74" s="49"/>
      <c r="CD74" s="49"/>
      <c r="CE74" s="49"/>
      <c r="CF74" s="49"/>
      <c r="CG74" s="51"/>
      <c r="CH74" s="49"/>
      <c r="CI74" s="50">
        <f>SUM(CC74:CH74)</f>
        <v>0</v>
      </c>
      <c r="CJ74" s="49"/>
      <c r="CK74" s="50">
        <f t="shared" si="189"/>
        <v>0</v>
      </c>
      <c r="CL74" s="49"/>
      <c r="CM74" s="50">
        <f t="shared" si="190"/>
        <v>0</v>
      </c>
      <c r="CO74" s="51"/>
    </row>
    <row r="75" spans="1:132" s="7" customFormat="1" ht="24.95" customHeight="1" x14ac:dyDescent="0.25">
      <c r="A75" s="5">
        <v>383</v>
      </c>
      <c r="B75" s="6" t="s">
        <v>218</v>
      </c>
      <c r="C75" s="50">
        <v>0</v>
      </c>
      <c r="D75" s="50">
        <f>SUM(D74)</f>
        <v>5781.25</v>
      </c>
      <c r="E75" s="57">
        <f>SUM(E74)</f>
        <v>7000</v>
      </c>
      <c r="F75" s="50">
        <f>SUM(F74)</f>
        <v>6000</v>
      </c>
      <c r="G75" s="50">
        <f t="shared" si="79"/>
        <v>6000</v>
      </c>
      <c r="H75" s="50">
        <f t="shared" ref="H75:M75" si="198">SUM(H74)</f>
        <v>0</v>
      </c>
      <c r="I75" s="50">
        <f t="shared" si="198"/>
        <v>0</v>
      </c>
      <c r="J75" s="50">
        <f t="shared" si="198"/>
        <v>0</v>
      </c>
      <c r="K75" s="50">
        <f t="shared" si="198"/>
        <v>0</v>
      </c>
      <c r="L75" s="50">
        <f t="shared" si="198"/>
        <v>0</v>
      </c>
      <c r="M75" s="50">
        <f t="shared" si="198"/>
        <v>0</v>
      </c>
      <c r="N75" s="50">
        <f>SUM(M75)</f>
        <v>0</v>
      </c>
      <c r="O75" s="50">
        <f t="shared" ref="O75:AA75" si="199">SUM(O74)</f>
        <v>6000</v>
      </c>
      <c r="P75" s="50">
        <f>SUM(P74)</f>
        <v>0</v>
      </c>
      <c r="Q75" s="50">
        <f>SUM(Q74)</f>
        <v>0</v>
      </c>
      <c r="R75" s="50">
        <f>SUM(R74)</f>
        <v>0</v>
      </c>
      <c r="S75" s="50">
        <f>SUM(S74)</f>
        <v>0</v>
      </c>
      <c r="T75" s="50">
        <f t="shared" si="199"/>
        <v>0</v>
      </c>
      <c r="U75" s="50">
        <f t="shared" si="199"/>
        <v>0</v>
      </c>
      <c r="V75" s="50">
        <f t="shared" si="199"/>
        <v>0</v>
      </c>
      <c r="W75" s="50">
        <f t="shared" si="199"/>
        <v>0</v>
      </c>
      <c r="X75" s="50">
        <f t="shared" si="199"/>
        <v>0</v>
      </c>
      <c r="Y75" s="50">
        <f t="shared" si="199"/>
        <v>0</v>
      </c>
      <c r="Z75" s="50">
        <f t="shared" si="199"/>
        <v>0</v>
      </c>
      <c r="AA75" s="50">
        <f t="shared" si="199"/>
        <v>0</v>
      </c>
      <c r="AB75" s="50">
        <f t="shared" si="165"/>
        <v>6000</v>
      </c>
      <c r="AC75" s="50">
        <f t="shared" ref="AC75:BO75" si="200">SUM(AC74)</f>
        <v>0</v>
      </c>
      <c r="AD75" s="50">
        <f t="shared" si="200"/>
        <v>0</v>
      </c>
      <c r="AE75" s="50">
        <f t="shared" si="200"/>
        <v>0</v>
      </c>
      <c r="AF75" s="50">
        <f t="shared" si="200"/>
        <v>0</v>
      </c>
      <c r="AG75" s="50">
        <f t="shared" si="200"/>
        <v>0</v>
      </c>
      <c r="AH75" s="50">
        <f t="shared" si="200"/>
        <v>0</v>
      </c>
      <c r="AI75" s="50">
        <f t="shared" si="200"/>
        <v>0</v>
      </c>
      <c r="AJ75" s="50">
        <f t="shared" si="200"/>
        <v>0</v>
      </c>
      <c r="AK75" s="50">
        <f t="shared" si="200"/>
        <v>0</v>
      </c>
      <c r="AL75" s="50">
        <f t="shared" ref="AL75" si="201">SUM(AL74)</f>
        <v>0</v>
      </c>
      <c r="AM75" s="50">
        <f t="shared" si="200"/>
        <v>0</v>
      </c>
      <c r="AN75" s="50">
        <f t="shared" si="200"/>
        <v>0</v>
      </c>
      <c r="AO75" s="50">
        <f t="shared" si="200"/>
        <v>0</v>
      </c>
      <c r="AP75" s="50">
        <f t="shared" si="200"/>
        <v>0</v>
      </c>
      <c r="AQ75" s="50">
        <f t="shared" si="200"/>
        <v>0</v>
      </c>
      <c r="AR75" s="50">
        <f t="shared" si="200"/>
        <v>0</v>
      </c>
      <c r="AS75" s="50">
        <f t="shared" si="200"/>
        <v>0</v>
      </c>
      <c r="AT75" s="50">
        <f t="shared" si="200"/>
        <v>0</v>
      </c>
      <c r="AU75" s="50">
        <f>SUM(AU74)</f>
        <v>0</v>
      </c>
      <c r="AV75" s="50">
        <f t="shared" si="200"/>
        <v>0</v>
      </c>
      <c r="AW75" s="50">
        <f>SUM(AW74)</f>
        <v>0</v>
      </c>
      <c r="AX75" s="50">
        <f t="shared" si="200"/>
        <v>0</v>
      </c>
      <c r="AY75" s="50">
        <f>SUM(AY74)</f>
        <v>0</v>
      </c>
      <c r="AZ75" s="50">
        <f t="shared" si="200"/>
        <v>0</v>
      </c>
      <c r="BA75" s="50">
        <f t="shared" si="200"/>
        <v>0</v>
      </c>
      <c r="BB75" s="50">
        <f t="shared" si="200"/>
        <v>0</v>
      </c>
      <c r="BC75" s="50">
        <f>SUM(BC74)</f>
        <v>0</v>
      </c>
      <c r="BD75" s="50">
        <f t="shared" si="200"/>
        <v>0</v>
      </c>
      <c r="BE75" s="50">
        <f t="shared" si="200"/>
        <v>0</v>
      </c>
      <c r="BF75" s="50">
        <f t="shared" si="200"/>
        <v>0</v>
      </c>
      <c r="BG75" s="50">
        <f t="shared" si="200"/>
        <v>0</v>
      </c>
      <c r="BH75" s="50">
        <f t="shared" si="200"/>
        <v>0</v>
      </c>
      <c r="BI75" s="50">
        <f t="shared" si="200"/>
        <v>0</v>
      </c>
      <c r="BJ75" s="50">
        <f t="shared" si="200"/>
        <v>0</v>
      </c>
      <c r="BK75" s="50">
        <f t="shared" si="200"/>
        <v>0</v>
      </c>
      <c r="BL75" s="50">
        <f t="shared" si="200"/>
        <v>0</v>
      </c>
      <c r="BM75" s="50">
        <f t="shared" si="200"/>
        <v>0</v>
      </c>
      <c r="BN75" s="50">
        <f t="shared" si="200"/>
        <v>0</v>
      </c>
      <c r="BO75" s="50">
        <f t="shared" si="200"/>
        <v>0</v>
      </c>
      <c r="BP75" s="50"/>
      <c r="BQ75" s="50">
        <f>SUM(BQ74)</f>
        <v>0</v>
      </c>
      <c r="BR75" s="50">
        <f>SUM(BR74)</f>
        <v>0</v>
      </c>
      <c r="BS75" s="50">
        <f>SUM(BS74)</f>
        <v>0</v>
      </c>
      <c r="BT75" s="50">
        <f>SUM(BT74)</f>
        <v>0</v>
      </c>
      <c r="BU75" s="50">
        <f>SUM(BT75:BT75)</f>
        <v>0</v>
      </c>
      <c r="BV75" s="50">
        <f>SUM(BV74)</f>
        <v>0</v>
      </c>
      <c r="BW75" s="50">
        <f>SUM(BV75:BV75)</f>
        <v>0</v>
      </c>
      <c r="BX75" s="50">
        <f>SUM(BX74)</f>
        <v>0</v>
      </c>
      <c r="BY75" s="50">
        <f>SUM(BY74)</f>
        <v>0</v>
      </c>
      <c r="BZ75" s="50">
        <f>SUM(BZ74)</f>
        <v>0</v>
      </c>
      <c r="CA75" s="50">
        <f>SUM(CA74)</f>
        <v>0</v>
      </c>
      <c r="CB75" s="50">
        <f t="shared" si="188"/>
        <v>0</v>
      </c>
      <c r="CC75" s="50">
        <f t="shared" ref="CC75:CH75" si="202">SUM(CC74)</f>
        <v>0</v>
      </c>
      <c r="CD75" s="50">
        <f t="shared" si="202"/>
        <v>0</v>
      </c>
      <c r="CE75" s="50">
        <f t="shared" si="202"/>
        <v>0</v>
      </c>
      <c r="CF75" s="50">
        <f t="shared" si="202"/>
        <v>0</v>
      </c>
      <c r="CG75" s="50">
        <f t="shared" si="202"/>
        <v>0</v>
      </c>
      <c r="CH75" s="50">
        <f t="shared" si="202"/>
        <v>0</v>
      </c>
      <c r="CI75" s="50">
        <f t="shared" ref="CI75:CI113" si="203">SUM(CC75:CH75)</f>
        <v>0</v>
      </c>
      <c r="CJ75" s="50">
        <f>SUM(CJ74)</f>
        <v>0</v>
      </c>
      <c r="CK75" s="50">
        <f t="shared" si="189"/>
        <v>0</v>
      </c>
      <c r="CL75" s="50">
        <f>SUM(CL74)</f>
        <v>0</v>
      </c>
      <c r="CM75" s="50">
        <f t="shared" si="190"/>
        <v>0</v>
      </c>
      <c r="CN75" s="4"/>
      <c r="CO75" s="50">
        <f>SUM(CO74)</f>
        <v>0</v>
      </c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</row>
    <row r="76" spans="1:132" s="7" customFormat="1" ht="24.95" customHeight="1" x14ac:dyDescent="0.25">
      <c r="A76" s="5">
        <v>38</v>
      </c>
      <c r="B76" s="6" t="s">
        <v>32</v>
      </c>
      <c r="C76" s="50">
        <v>317052</v>
      </c>
      <c r="D76" s="50">
        <f>SUM(D73,D75)</f>
        <v>587319.53</v>
      </c>
      <c r="E76" s="57">
        <f>SUM(E73,E75)</f>
        <v>908000</v>
      </c>
      <c r="F76" s="50">
        <f>SUM(F73,F75)</f>
        <v>-306052</v>
      </c>
      <c r="G76" s="50">
        <f t="shared" si="79"/>
        <v>11000</v>
      </c>
      <c r="H76" s="50">
        <f>SUM(H73,H75)</f>
        <v>0</v>
      </c>
      <c r="I76" s="50">
        <f>SUM(I73,I75)</f>
        <v>0</v>
      </c>
      <c r="J76" s="50">
        <f>SUM(J73,J75)</f>
        <v>0</v>
      </c>
      <c r="K76" s="50">
        <f>SUM(K73,K75)</f>
        <v>0</v>
      </c>
      <c r="L76" s="50">
        <f>SUM(H76:K76)</f>
        <v>0</v>
      </c>
      <c r="M76" s="50">
        <f>SUM(M73,M75)</f>
        <v>0</v>
      </c>
      <c r="N76" s="50">
        <f t="shared" si="34"/>
        <v>0</v>
      </c>
      <c r="O76" s="50">
        <f>SUM(O73,O75)</f>
        <v>11000</v>
      </c>
      <c r="P76" s="50">
        <f>SUM(P73,P75)</f>
        <v>0</v>
      </c>
      <c r="Q76" s="50">
        <f>SUM(Q73,Q75)</f>
        <v>0</v>
      </c>
      <c r="R76" s="50">
        <f>SUM(R73,R75)</f>
        <v>0</v>
      </c>
      <c r="S76" s="50">
        <f>SUM(S73,S75)</f>
        <v>0</v>
      </c>
      <c r="T76" s="50">
        <f t="shared" ref="T76:AA76" si="204">SUM(T73,T75)</f>
        <v>0</v>
      </c>
      <c r="U76" s="50">
        <f t="shared" si="204"/>
        <v>0</v>
      </c>
      <c r="V76" s="50">
        <f t="shared" si="204"/>
        <v>0</v>
      </c>
      <c r="W76" s="50">
        <f t="shared" si="204"/>
        <v>0</v>
      </c>
      <c r="X76" s="50">
        <f t="shared" si="204"/>
        <v>0</v>
      </c>
      <c r="Y76" s="50">
        <f t="shared" si="204"/>
        <v>0</v>
      </c>
      <c r="Z76" s="50">
        <f t="shared" si="204"/>
        <v>0</v>
      </c>
      <c r="AA76" s="50">
        <f t="shared" si="204"/>
        <v>0</v>
      </c>
      <c r="AB76" s="50">
        <f t="shared" si="165"/>
        <v>11000</v>
      </c>
      <c r="AC76" s="50">
        <f t="shared" ref="AC76:AO76" si="205">SUM(AC73,AC75)</f>
        <v>0</v>
      </c>
      <c r="AD76" s="50">
        <f t="shared" si="205"/>
        <v>0</v>
      </c>
      <c r="AE76" s="50">
        <f t="shared" si="205"/>
        <v>0</v>
      </c>
      <c r="AF76" s="50">
        <f t="shared" si="205"/>
        <v>0</v>
      </c>
      <c r="AG76" s="50">
        <f t="shared" si="205"/>
        <v>0</v>
      </c>
      <c r="AH76" s="50">
        <f t="shared" si="205"/>
        <v>0</v>
      </c>
      <c r="AI76" s="50">
        <f t="shared" si="205"/>
        <v>0</v>
      </c>
      <c r="AJ76" s="50">
        <f t="shared" si="205"/>
        <v>0</v>
      </c>
      <c r="AK76" s="50">
        <f t="shared" si="205"/>
        <v>0</v>
      </c>
      <c r="AL76" s="50">
        <f t="shared" ref="AL76" si="206">SUM(AL73,AL75)</f>
        <v>0</v>
      </c>
      <c r="AM76" s="50">
        <f t="shared" si="205"/>
        <v>0</v>
      </c>
      <c r="AN76" s="50">
        <f t="shared" si="205"/>
        <v>0</v>
      </c>
      <c r="AO76" s="50">
        <f t="shared" si="205"/>
        <v>0</v>
      </c>
      <c r="AP76" s="50">
        <f>SUM(AC76:AO76)</f>
        <v>0</v>
      </c>
      <c r="AQ76" s="50">
        <f t="shared" ref="AQ76:BD76" si="207">SUM(AQ73,AQ75)</f>
        <v>0</v>
      </c>
      <c r="AR76" s="50">
        <f t="shared" si="207"/>
        <v>0</v>
      </c>
      <c r="AS76" s="50">
        <f t="shared" si="207"/>
        <v>0</v>
      </c>
      <c r="AT76" s="50">
        <f t="shared" si="207"/>
        <v>0</v>
      </c>
      <c r="AU76" s="50">
        <f>SUM(AU73,AU75)</f>
        <v>0</v>
      </c>
      <c r="AV76" s="50">
        <f t="shared" si="207"/>
        <v>0</v>
      </c>
      <c r="AW76" s="50">
        <f>SUM(AW73,AW75)</f>
        <v>0</v>
      </c>
      <c r="AX76" s="50">
        <f t="shared" si="207"/>
        <v>0</v>
      </c>
      <c r="AY76" s="50">
        <f>SUM(AY73,AY75)</f>
        <v>0</v>
      </c>
      <c r="AZ76" s="50">
        <f t="shared" si="207"/>
        <v>0</v>
      </c>
      <c r="BA76" s="50">
        <f t="shared" si="207"/>
        <v>0</v>
      </c>
      <c r="BB76" s="50">
        <f t="shared" si="207"/>
        <v>0</v>
      </c>
      <c r="BC76" s="50">
        <f>SUM(BC73,BC75)</f>
        <v>0</v>
      </c>
      <c r="BD76" s="50">
        <f t="shared" si="207"/>
        <v>0</v>
      </c>
      <c r="BE76" s="50">
        <f>SUM(AQ76:BD76)</f>
        <v>0</v>
      </c>
      <c r="BF76" s="50">
        <f t="shared" ref="BF76:BT76" si="208">SUM(BF73,BF75)</f>
        <v>0</v>
      </c>
      <c r="BG76" s="50">
        <f t="shared" si="208"/>
        <v>0</v>
      </c>
      <c r="BH76" s="50">
        <f t="shared" si="208"/>
        <v>0</v>
      </c>
      <c r="BI76" s="50">
        <f t="shared" si="208"/>
        <v>0</v>
      </c>
      <c r="BJ76" s="50">
        <f t="shared" si="208"/>
        <v>0</v>
      </c>
      <c r="BK76" s="50">
        <f t="shared" si="208"/>
        <v>0</v>
      </c>
      <c r="BL76" s="50">
        <f t="shared" si="208"/>
        <v>0</v>
      </c>
      <c r="BM76" s="50">
        <f t="shared" si="208"/>
        <v>0</v>
      </c>
      <c r="BN76" s="50">
        <f t="shared" si="208"/>
        <v>0</v>
      </c>
      <c r="BO76" s="50">
        <f t="shared" si="208"/>
        <v>0</v>
      </c>
      <c r="BP76" s="50">
        <f t="shared" si="208"/>
        <v>0</v>
      </c>
      <c r="BQ76" s="50">
        <f t="shared" si="208"/>
        <v>0</v>
      </c>
      <c r="BR76" s="50">
        <f t="shared" si="208"/>
        <v>0</v>
      </c>
      <c r="BS76" s="50">
        <f t="shared" si="208"/>
        <v>0</v>
      </c>
      <c r="BT76" s="50">
        <f t="shared" si="208"/>
        <v>0</v>
      </c>
      <c r="BU76" s="50">
        <f>SUM(BF76:BT76)</f>
        <v>0</v>
      </c>
      <c r="BV76" s="50">
        <f>SUM(BV73,BV75)</f>
        <v>0</v>
      </c>
      <c r="BW76" s="50">
        <f t="shared" si="49"/>
        <v>0</v>
      </c>
      <c r="BX76" s="50">
        <f>SUM(BX73,BX75)</f>
        <v>0</v>
      </c>
      <c r="BY76" s="50">
        <f>SUM(BY73,BY75)</f>
        <v>0</v>
      </c>
      <c r="BZ76" s="50">
        <f>SUM(BZ73,BZ75)</f>
        <v>0</v>
      </c>
      <c r="CA76" s="50">
        <f>SUM(CA73,CA75)</f>
        <v>0</v>
      </c>
      <c r="CB76" s="50">
        <f t="shared" si="188"/>
        <v>0</v>
      </c>
      <c r="CC76" s="50">
        <f t="shared" ref="CC76:CH76" si="209">SUM(CC73,CC75)</f>
        <v>0</v>
      </c>
      <c r="CD76" s="50">
        <f t="shared" si="209"/>
        <v>0</v>
      </c>
      <c r="CE76" s="50">
        <f t="shared" si="209"/>
        <v>0</v>
      </c>
      <c r="CF76" s="50">
        <f t="shared" si="209"/>
        <v>0</v>
      </c>
      <c r="CG76" s="50">
        <f t="shared" si="209"/>
        <v>0</v>
      </c>
      <c r="CH76" s="50">
        <f t="shared" si="209"/>
        <v>0</v>
      </c>
      <c r="CI76" s="50">
        <f t="shared" si="203"/>
        <v>0</v>
      </c>
      <c r="CJ76" s="50">
        <f>SUM(CJ73,CJ75)</f>
        <v>0</v>
      </c>
      <c r="CK76" s="50">
        <f t="shared" si="189"/>
        <v>0</v>
      </c>
      <c r="CL76" s="50">
        <f>SUM(CL73,CL75)</f>
        <v>0</v>
      </c>
      <c r="CM76" s="50">
        <f t="shared" si="190"/>
        <v>0</v>
      </c>
      <c r="CN76" s="4"/>
      <c r="CO76" s="50">
        <f>SUM(CO73,CO75)</f>
        <v>0</v>
      </c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</row>
    <row r="77" spans="1:132" s="7" customFormat="1" ht="24.95" customHeight="1" x14ac:dyDescent="0.25">
      <c r="A77" s="5">
        <v>3</v>
      </c>
      <c r="B77" s="6" t="s">
        <v>33</v>
      </c>
      <c r="C77" s="50">
        <v>51415526.277099997</v>
      </c>
      <c r="D77" s="50">
        <f>SUM(D19,D51,D58,D61,D66,D69,D76)</f>
        <v>39726511.270000003</v>
      </c>
      <c r="E77" s="50">
        <f t="shared" ref="E77:BP77" si="210">SUM(E19,E51,E58,E61,E66,E69,E76)</f>
        <v>45771210</v>
      </c>
      <c r="F77" s="50">
        <f t="shared" si="210"/>
        <v>-2869088.7270999984</v>
      </c>
      <c r="G77" s="50">
        <f>SUM(G19,G51,G58,G61,G66,G69,G76)</f>
        <v>47316755.549999997</v>
      </c>
      <c r="H77" s="50">
        <f t="shared" si="210"/>
        <v>27663620</v>
      </c>
      <c r="I77" s="50">
        <f t="shared" si="210"/>
        <v>2293105</v>
      </c>
      <c r="J77" s="50">
        <f t="shared" si="210"/>
        <v>203920</v>
      </c>
      <c r="K77" s="50">
        <f t="shared" si="210"/>
        <v>718500</v>
      </c>
      <c r="L77" s="50">
        <f t="shared" si="210"/>
        <v>30879145</v>
      </c>
      <c r="M77" s="50">
        <f t="shared" si="210"/>
        <v>93301.8</v>
      </c>
      <c r="N77" s="50">
        <f t="shared" si="210"/>
        <v>93301.8</v>
      </c>
      <c r="O77" s="50">
        <f t="shared" si="210"/>
        <v>6066736</v>
      </c>
      <c r="P77" s="50">
        <f t="shared" si="210"/>
        <v>71000</v>
      </c>
      <c r="Q77" s="50">
        <f t="shared" si="210"/>
        <v>13100</v>
      </c>
      <c r="R77" s="50">
        <f t="shared" si="210"/>
        <v>65412</v>
      </c>
      <c r="S77" s="50">
        <f t="shared" si="210"/>
        <v>3980</v>
      </c>
      <c r="T77" s="50">
        <f t="shared" si="210"/>
        <v>401800</v>
      </c>
      <c r="U77" s="50">
        <f t="shared" si="210"/>
        <v>0</v>
      </c>
      <c r="V77" s="50">
        <f t="shared" si="210"/>
        <v>5000</v>
      </c>
      <c r="W77" s="50">
        <f t="shared" si="210"/>
        <v>3000</v>
      </c>
      <c r="X77" s="50">
        <f t="shared" si="210"/>
        <v>400</v>
      </c>
      <c r="Y77" s="50">
        <f t="shared" si="210"/>
        <v>400</v>
      </c>
      <c r="Z77" s="50">
        <f t="shared" si="210"/>
        <v>39000</v>
      </c>
      <c r="AA77" s="50">
        <f t="shared" si="210"/>
        <v>0</v>
      </c>
      <c r="AB77" s="50">
        <f t="shared" si="210"/>
        <v>6669828</v>
      </c>
      <c r="AC77" s="50">
        <f t="shared" si="210"/>
        <v>1454900</v>
      </c>
      <c r="AD77" s="50">
        <f t="shared" si="210"/>
        <v>0</v>
      </c>
      <c r="AE77" s="50">
        <f t="shared" si="210"/>
        <v>158400</v>
      </c>
      <c r="AF77" s="50">
        <f t="shared" si="210"/>
        <v>0</v>
      </c>
      <c r="AG77" s="50">
        <f t="shared" si="210"/>
        <v>294700</v>
      </c>
      <c r="AH77" s="50">
        <f t="shared" si="210"/>
        <v>0</v>
      </c>
      <c r="AI77" s="50">
        <f t="shared" si="210"/>
        <v>0</v>
      </c>
      <c r="AJ77" s="50">
        <f t="shared" si="210"/>
        <v>0</v>
      </c>
      <c r="AK77" s="50">
        <f t="shared" si="210"/>
        <v>241525</v>
      </c>
      <c r="AL77" s="50">
        <f t="shared" si="210"/>
        <v>124000</v>
      </c>
      <c r="AM77" s="50">
        <f t="shared" si="210"/>
        <v>54851</v>
      </c>
      <c r="AN77" s="50">
        <f t="shared" si="210"/>
        <v>112388</v>
      </c>
      <c r="AO77" s="50">
        <f t="shared" si="210"/>
        <v>29358</v>
      </c>
      <c r="AP77" s="50">
        <f t="shared" si="210"/>
        <v>2477422</v>
      </c>
      <c r="AQ77" s="50">
        <f t="shared" si="210"/>
        <v>1220728</v>
      </c>
      <c r="AR77" s="50">
        <f t="shared" si="210"/>
        <v>169749</v>
      </c>
      <c r="AS77" s="50">
        <f t="shared" si="210"/>
        <v>0</v>
      </c>
      <c r="AT77" s="50">
        <f t="shared" si="210"/>
        <v>0</v>
      </c>
      <c r="AU77" s="50">
        <f t="shared" si="210"/>
        <v>0</v>
      </c>
      <c r="AV77" s="50">
        <f t="shared" si="210"/>
        <v>236417</v>
      </c>
      <c r="AW77" s="50">
        <f t="shared" si="210"/>
        <v>0</v>
      </c>
      <c r="AX77" s="50">
        <f t="shared" si="210"/>
        <v>30100</v>
      </c>
      <c r="AY77" s="50">
        <f t="shared" si="210"/>
        <v>0</v>
      </c>
      <c r="AZ77" s="50">
        <f t="shared" si="210"/>
        <v>80850</v>
      </c>
      <c r="BA77" s="50">
        <f t="shared" si="210"/>
        <v>0</v>
      </c>
      <c r="BB77" s="50">
        <f t="shared" si="210"/>
        <v>415660</v>
      </c>
      <c r="BC77" s="50">
        <f t="shared" si="210"/>
        <v>0</v>
      </c>
      <c r="BD77" s="50">
        <f t="shared" si="210"/>
        <v>468320</v>
      </c>
      <c r="BE77" s="50">
        <f t="shared" si="210"/>
        <v>2622224</v>
      </c>
      <c r="BF77" s="50">
        <f t="shared" si="210"/>
        <v>38000</v>
      </c>
      <c r="BG77" s="50">
        <f t="shared" si="210"/>
        <v>40083</v>
      </c>
      <c r="BH77" s="50">
        <f t="shared" si="210"/>
        <v>0</v>
      </c>
      <c r="BI77" s="50">
        <f t="shared" si="210"/>
        <v>5000</v>
      </c>
      <c r="BJ77" s="50">
        <f t="shared" si="210"/>
        <v>30000</v>
      </c>
      <c r="BK77" s="50">
        <f t="shared" si="210"/>
        <v>94185</v>
      </c>
      <c r="BL77" s="50">
        <f t="shared" si="210"/>
        <v>0</v>
      </c>
      <c r="BM77" s="50">
        <f t="shared" si="210"/>
        <v>0</v>
      </c>
      <c r="BN77" s="50">
        <f t="shared" si="210"/>
        <v>27000</v>
      </c>
      <c r="BO77" s="50">
        <f t="shared" si="210"/>
        <v>1500</v>
      </c>
      <c r="BP77" s="50">
        <f t="shared" si="210"/>
        <v>0</v>
      </c>
      <c r="BQ77" s="50">
        <f t="shared" ref="BQ77:CO77" si="211">SUM(BQ19,BQ51,BQ58,BQ61,BQ66,BQ69,BQ76)</f>
        <v>18071</v>
      </c>
      <c r="BR77" s="50">
        <f t="shared" si="211"/>
        <v>0</v>
      </c>
      <c r="BS77" s="50">
        <f t="shared" si="211"/>
        <v>160948</v>
      </c>
      <c r="BT77" s="50">
        <f t="shared" si="211"/>
        <v>489376</v>
      </c>
      <c r="BU77" s="50">
        <f t="shared" si="211"/>
        <v>904163</v>
      </c>
      <c r="BV77" s="50">
        <f t="shared" si="211"/>
        <v>1016115</v>
      </c>
      <c r="BW77" s="50">
        <f t="shared" si="211"/>
        <v>1016115</v>
      </c>
      <c r="BX77" s="50">
        <f t="shared" si="211"/>
        <v>528710.75</v>
      </c>
      <c r="BY77" s="50">
        <f t="shared" si="211"/>
        <v>548526</v>
      </c>
      <c r="BZ77" s="50">
        <f t="shared" si="211"/>
        <v>0</v>
      </c>
      <c r="CA77" s="50">
        <f t="shared" si="211"/>
        <v>870512</v>
      </c>
      <c r="CB77" s="50">
        <f t="shared" si="211"/>
        <v>1947748.75</v>
      </c>
      <c r="CC77" s="50">
        <f t="shared" si="211"/>
        <v>106695</v>
      </c>
      <c r="CD77" s="50">
        <f t="shared" si="211"/>
        <v>71588</v>
      </c>
      <c r="CE77" s="50">
        <f t="shared" si="211"/>
        <v>280701</v>
      </c>
      <c r="CF77" s="50">
        <f t="shared" si="211"/>
        <v>235824</v>
      </c>
      <c r="CG77" s="50">
        <f t="shared" si="211"/>
        <v>5000</v>
      </c>
      <c r="CH77" s="50">
        <f t="shared" si="211"/>
        <v>0</v>
      </c>
      <c r="CI77" s="50">
        <f t="shared" si="211"/>
        <v>699808</v>
      </c>
      <c r="CJ77" s="50">
        <f t="shared" si="211"/>
        <v>7000</v>
      </c>
      <c r="CK77" s="50">
        <f t="shared" si="211"/>
        <v>7000</v>
      </c>
      <c r="CL77" s="50">
        <f t="shared" si="211"/>
        <v>0</v>
      </c>
      <c r="CM77" s="50">
        <f t="shared" si="211"/>
        <v>0</v>
      </c>
      <c r="CN77" s="50"/>
      <c r="CO77" s="50">
        <f t="shared" si="211"/>
        <v>622012</v>
      </c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</row>
    <row r="78" spans="1:132" s="4" customFormat="1" ht="24.95" customHeight="1" x14ac:dyDescent="0.25">
      <c r="A78" s="2">
        <v>4123</v>
      </c>
      <c r="B78" s="3" t="s">
        <v>220</v>
      </c>
      <c r="C78" s="49">
        <v>0</v>
      </c>
      <c r="D78" s="49">
        <v>37792.239999999998</v>
      </c>
      <c r="E78" s="57">
        <v>50000</v>
      </c>
      <c r="F78" s="49">
        <f>G78-C78</f>
        <v>38000</v>
      </c>
      <c r="G78" s="50">
        <f t="shared" si="79"/>
        <v>38000</v>
      </c>
      <c r="H78" s="49"/>
      <c r="I78" s="49"/>
      <c r="J78" s="51"/>
      <c r="K78" s="49"/>
      <c r="L78" s="50">
        <f>SUM(H78:K78)</f>
        <v>0</v>
      </c>
      <c r="M78" s="51"/>
      <c r="N78" s="50">
        <f>SUM(M78)</f>
        <v>0</v>
      </c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0">
        <f t="shared" ref="AB78:AB98" si="212">SUM(O78:AA78)</f>
        <v>0</v>
      </c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0">
        <f t="shared" ref="AP78:AP88" si="213">SUM(AC78:AO78)</f>
        <v>0</v>
      </c>
      <c r="AQ78" s="49"/>
      <c r="AR78" s="49"/>
      <c r="AS78" s="51"/>
      <c r="AT78" s="51"/>
      <c r="AU78" s="51"/>
      <c r="AV78" s="49"/>
      <c r="AW78" s="51"/>
      <c r="AX78" s="49"/>
      <c r="AY78" s="51"/>
      <c r="AZ78" s="49"/>
      <c r="BA78" s="51"/>
      <c r="BB78" s="49"/>
      <c r="BC78" s="51"/>
      <c r="BD78" s="49">
        <v>38000</v>
      </c>
      <c r="BE78" s="50">
        <f t="shared" ref="BE78:BE88" si="214">SUM(AQ78:BD78)</f>
        <v>38000</v>
      </c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0">
        <f>SUM(BF78:BT78)</f>
        <v>0</v>
      </c>
      <c r="BV78" s="51"/>
      <c r="BW78" s="50">
        <f>SUM(BV78:BV78)</f>
        <v>0</v>
      </c>
      <c r="BX78" s="51"/>
      <c r="BY78" s="49"/>
      <c r="BZ78" s="49"/>
      <c r="CA78" s="51"/>
      <c r="CB78" s="50">
        <f>SUM(BX78:CA78)</f>
        <v>0</v>
      </c>
      <c r="CC78" s="49"/>
      <c r="CD78" s="49"/>
      <c r="CE78" s="49"/>
      <c r="CF78" s="49"/>
      <c r="CG78" s="51"/>
      <c r="CH78" s="49"/>
      <c r="CI78" s="50">
        <f t="shared" si="203"/>
        <v>0</v>
      </c>
      <c r="CJ78" s="49"/>
      <c r="CK78" s="50">
        <f t="shared" ref="CK78:CK88" si="215">SUM(CJ78)</f>
        <v>0</v>
      </c>
      <c r="CL78" s="49"/>
      <c r="CM78" s="50">
        <f t="shared" ref="CM78:CM88" si="216">SUM(CL78)</f>
        <v>0</v>
      </c>
      <c r="CO78" s="51"/>
    </row>
    <row r="79" spans="1:132" s="7" customFormat="1" ht="24.95" customHeight="1" x14ac:dyDescent="0.25">
      <c r="A79" s="5">
        <v>412</v>
      </c>
      <c r="B79" s="6" t="s">
        <v>219</v>
      </c>
      <c r="C79" s="50">
        <v>0</v>
      </c>
      <c r="D79" s="50">
        <f t="shared" ref="D79:F80" si="217">SUM(D78)</f>
        <v>37792.239999999998</v>
      </c>
      <c r="E79" s="57">
        <f t="shared" si="217"/>
        <v>50000</v>
      </c>
      <c r="F79" s="50">
        <f t="shared" si="217"/>
        <v>38000</v>
      </c>
      <c r="G79" s="50">
        <f t="shared" si="79"/>
        <v>38000</v>
      </c>
      <c r="H79" s="50">
        <f t="shared" ref="H79:K80" si="218">SUM(H78)</f>
        <v>0</v>
      </c>
      <c r="I79" s="50">
        <f t="shared" si="218"/>
        <v>0</v>
      </c>
      <c r="J79" s="50">
        <f t="shared" ref="J79" si="219">SUM(J78)</f>
        <v>0</v>
      </c>
      <c r="K79" s="50">
        <f t="shared" si="218"/>
        <v>0</v>
      </c>
      <c r="L79" s="50">
        <f>SUM(H79:K79)</f>
        <v>0</v>
      </c>
      <c r="M79" s="50">
        <f>SUM(M78)</f>
        <v>0</v>
      </c>
      <c r="N79" s="50">
        <f>SUM(M79)</f>
        <v>0</v>
      </c>
      <c r="O79" s="50">
        <f t="shared" ref="O79:AA79" si="220">SUM(O78)</f>
        <v>0</v>
      </c>
      <c r="P79" s="50">
        <f t="shared" si="220"/>
        <v>0</v>
      </c>
      <c r="Q79" s="50">
        <f t="shared" ref="Q79:S80" si="221">SUM(Q78)</f>
        <v>0</v>
      </c>
      <c r="R79" s="50">
        <f t="shared" si="221"/>
        <v>0</v>
      </c>
      <c r="S79" s="50">
        <f t="shared" si="221"/>
        <v>0</v>
      </c>
      <c r="T79" s="50">
        <f t="shared" si="220"/>
        <v>0</v>
      </c>
      <c r="U79" s="50">
        <f t="shared" si="220"/>
        <v>0</v>
      </c>
      <c r="V79" s="50">
        <f t="shared" si="220"/>
        <v>0</v>
      </c>
      <c r="W79" s="50">
        <f t="shared" si="220"/>
        <v>0</v>
      </c>
      <c r="X79" s="50">
        <f t="shared" si="220"/>
        <v>0</v>
      </c>
      <c r="Y79" s="50">
        <f t="shared" si="220"/>
        <v>0</v>
      </c>
      <c r="Z79" s="50">
        <f t="shared" si="220"/>
        <v>0</v>
      </c>
      <c r="AA79" s="50">
        <f t="shared" si="220"/>
        <v>0</v>
      </c>
      <c r="AB79" s="50">
        <f t="shared" si="212"/>
        <v>0</v>
      </c>
      <c r="AC79" s="50">
        <f t="shared" ref="AC79:AO79" si="222">SUM(AC78)</f>
        <v>0</v>
      </c>
      <c r="AD79" s="50">
        <f t="shared" si="222"/>
        <v>0</v>
      </c>
      <c r="AE79" s="50">
        <f t="shared" si="222"/>
        <v>0</v>
      </c>
      <c r="AF79" s="50">
        <f t="shared" si="222"/>
        <v>0</v>
      </c>
      <c r="AG79" s="50">
        <f t="shared" si="222"/>
        <v>0</v>
      </c>
      <c r="AH79" s="50">
        <f t="shared" si="222"/>
        <v>0</v>
      </c>
      <c r="AI79" s="50">
        <f t="shared" si="222"/>
        <v>0</v>
      </c>
      <c r="AJ79" s="50">
        <f t="shared" si="222"/>
        <v>0</v>
      </c>
      <c r="AK79" s="50">
        <f t="shared" si="222"/>
        <v>0</v>
      </c>
      <c r="AL79" s="50">
        <f t="shared" ref="AL79" si="223">SUM(AL78)</f>
        <v>0</v>
      </c>
      <c r="AM79" s="50">
        <f t="shared" si="222"/>
        <v>0</v>
      </c>
      <c r="AN79" s="50">
        <f t="shared" si="222"/>
        <v>0</v>
      </c>
      <c r="AO79" s="50">
        <f t="shared" si="222"/>
        <v>0</v>
      </c>
      <c r="AP79" s="50">
        <f t="shared" si="213"/>
        <v>0</v>
      </c>
      <c r="AQ79" s="50">
        <f t="shared" ref="AQ79:BD79" si="224">SUM(AQ78)</f>
        <v>0</v>
      </c>
      <c r="AR79" s="50">
        <f t="shared" si="224"/>
        <v>0</v>
      </c>
      <c r="AS79" s="50">
        <f t="shared" si="224"/>
        <v>0</v>
      </c>
      <c r="AT79" s="50">
        <f t="shared" si="224"/>
        <v>0</v>
      </c>
      <c r="AU79" s="50">
        <f t="shared" si="224"/>
        <v>0</v>
      </c>
      <c r="AV79" s="50">
        <f t="shared" si="224"/>
        <v>0</v>
      </c>
      <c r="AW79" s="50">
        <f t="shared" si="224"/>
        <v>0</v>
      </c>
      <c r="AX79" s="50">
        <f t="shared" si="224"/>
        <v>0</v>
      </c>
      <c r="AY79" s="50">
        <f t="shared" si="224"/>
        <v>0</v>
      </c>
      <c r="AZ79" s="50">
        <f t="shared" si="224"/>
        <v>0</v>
      </c>
      <c r="BA79" s="50">
        <f t="shared" si="224"/>
        <v>0</v>
      </c>
      <c r="BB79" s="50">
        <f t="shared" si="224"/>
        <v>0</v>
      </c>
      <c r="BC79" s="50">
        <f t="shared" si="224"/>
        <v>0</v>
      </c>
      <c r="BD79" s="50">
        <f t="shared" si="224"/>
        <v>38000</v>
      </c>
      <c r="BE79" s="50">
        <f t="shared" si="214"/>
        <v>38000</v>
      </c>
      <c r="BF79" s="50">
        <f t="shared" ref="BF79:BT79" si="225">SUM(BF78)</f>
        <v>0</v>
      </c>
      <c r="BG79" s="50">
        <f t="shared" si="225"/>
        <v>0</v>
      </c>
      <c r="BH79" s="50">
        <f t="shared" si="225"/>
        <v>0</v>
      </c>
      <c r="BI79" s="50">
        <f t="shared" ref="BI79:BI80" si="226">SUM(BI78)</f>
        <v>0</v>
      </c>
      <c r="BJ79" s="50">
        <f t="shared" si="225"/>
        <v>0</v>
      </c>
      <c r="BK79" s="50">
        <f t="shared" si="225"/>
        <v>0</v>
      </c>
      <c r="BL79" s="50">
        <f t="shared" si="225"/>
        <v>0</v>
      </c>
      <c r="BM79" s="50">
        <f t="shared" si="225"/>
        <v>0</v>
      </c>
      <c r="BN79" s="50">
        <f t="shared" si="225"/>
        <v>0</v>
      </c>
      <c r="BO79" s="50">
        <f t="shared" si="225"/>
        <v>0</v>
      </c>
      <c r="BP79" s="50">
        <f t="shared" si="225"/>
        <v>0</v>
      </c>
      <c r="BQ79" s="50">
        <f t="shared" si="225"/>
        <v>0</v>
      </c>
      <c r="BR79" s="50">
        <f t="shared" si="225"/>
        <v>0</v>
      </c>
      <c r="BS79" s="50">
        <f t="shared" si="225"/>
        <v>0</v>
      </c>
      <c r="BT79" s="50">
        <f t="shared" si="225"/>
        <v>0</v>
      </c>
      <c r="BU79" s="50">
        <f>SUM(BF79:BT79)</f>
        <v>0</v>
      </c>
      <c r="BV79" s="50">
        <f>SUM(BV78)</f>
        <v>0</v>
      </c>
      <c r="BW79" s="50">
        <f>SUM(BV79:BV79)</f>
        <v>0</v>
      </c>
      <c r="BX79" s="50">
        <f t="shared" ref="BX79:CA80" si="227">SUM(BX78)</f>
        <v>0</v>
      </c>
      <c r="BY79" s="50">
        <f t="shared" si="227"/>
        <v>0</v>
      </c>
      <c r="BZ79" s="50">
        <f t="shared" si="227"/>
        <v>0</v>
      </c>
      <c r="CA79" s="50">
        <f t="shared" si="227"/>
        <v>0</v>
      </c>
      <c r="CB79" s="50">
        <f>SUM(BX79:CA79)</f>
        <v>0</v>
      </c>
      <c r="CC79" s="50">
        <f t="shared" ref="CC79:CH79" si="228">SUM(CC78)</f>
        <v>0</v>
      </c>
      <c r="CD79" s="50">
        <f t="shared" si="228"/>
        <v>0</v>
      </c>
      <c r="CE79" s="50">
        <f t="shared" si="228"/>
        <v>0</v>
      </c>
      <c r="CF79" s="50">
        <f t="shared" si="228"/>
        <v>0</v>
      </c>
      <c r="CG79" s="50">
        <f>SUM(CG78)</f>
        <v>0</v>
      </c>
      <c r="CH79" s="50">
        <f t="shared" si="228"/>
        <v>0</v>
      </c>
      <c r="CI79" s="50">
        <f t="shared" si="203"/>
        <v>0</v>
      </c>
      <c r="CJ79" s="50">
        <f>SUM(CJ78)</f>
        <v>0</v>
      </c>
      <c r="CK79" s="50">
        <f t="shared" si="215"/>
        <v>0</v>
      </c>
      <c r="CL79" s="50">
        <f>SUM(CL78)</f>
        <v>0</v>
      </c>
      <c r="CM79" s="50">
        <f t="shared" si="216"/>
        <v>0</v>
      </c>
      <c r="CN79" s="4"/>
      <c r="CO79" s="50">
        <f t="shared" ref="CO79" si="229">SUM(CO78)</f>
        <v>0</v>
      </c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</row>
    <row r="80" spans="1:132" s="7" customFormat="1" ht="24.95" customHeight="1" x14ac:dyDescent="0.25">
      <c r="A80" s="5">
        <v>41</v>
      </c>
      <c r="B80" s="6" t="s">
        <v>221</v>
      </c>
      <c r="C80" s="50">
        <v>0</v>
      </c>
      <c r="D80" s="50">
        <f t="shared" si="217"/>
        <v>37792.239999999998</v>
      </c>
      <c r="E80" s="57">
        <f t="shared" si="217"/>
        <v>50000</v>
      </c>
      <c r="F80" s="50">
        <f t="shared" si="217"/>
        <v>38000</v>
      </c>
      <c r="G80" s="50">
        <f t="shared" si="79"/>
        <v>38000</v>
      </c>
      <c r="H80" s="50">
        <f t="shared" si="218"/>
        <v>0</v>
      </c>
      <c r="I80" s="50">
        <f t="shared" si="218"/>
        <v>0</v>
      </c>
      <c r="J80" s="50">
        <f t="shared" ref="J80" si="230">SUM(J79)</f>
        <v>0</v>
      </c>
      <c r="K80" s="50">
        <f t="shared" si="218"/>
        <v>0</v>
      </c>
      <c r="L80" s="50">
        <f>SUM(H80:K80)</f>
        <v>0</v>
      </c>
      <c r="M80" s="50">
        <f>SUM(M79)</f>
        <v>0</v>
      </c>
      <c r="N80" s="50">
        <f>SUM(M80)</f>
        <v>0</v>
      </c>
      <c r="O80" s="50">
        <f t="shared" ref="O80:AA80" si="231">SUM(O79)</f>
        <v>0</v>
      </c>
      <c r="P80" s="50">
        <f t="shared" si="231"/>
        <v>0</v>
      </c>
      <c r="Q80" s="50">
        <f t="shared" si="221"/>
        <v>0</v>
      </c>
      <c r="R80" s="50">
        <f t="shared" si="221"/>
        <v>0</v>
      </c>
      <c r="S80" s="50">
        <f t="shared" si="221"/>
        <v>0</v>
      </c>
      <c r="T80" s="50">
        <f t="shared" si="231"/>
        <v>0</v>
      </c>
      <c r="U80" s="50">
        <f t="shared" si="231"/>
        <v>0</v>
      </c>
      <c r="V80" s="50">
        <f t="shared" si="231"/>
        <v>0</v>
      </c>
      <c r="W80" s="50">
        <f t="shared" si="231"/>
        <v>0</v>
      </c>
      <c r="X80" s="50">
        <f t="shared" si="231"/>
        <v>0</v>
      </c>
      <c r="Y80" s="50">
        <f t="shared" si="231"/>
        <v>0</v>
      </c>
      <c r="Z80" s="50">
        <f t="shared" si="231"/>
        <v>0</v>
      </c>
      <c r="AA80" s="50">
        <f t="shared" si="231"/>
        <v>0</v>
      </c>
      <c r="AB80" s="50">
        <f t="shared" si="212"/>
        <v>0</v>
      </c>
      <c r="AC80" s="50">
        <f t="shared" ref="AC80:AO80" si="232">SUM(AC79)</f>
        <v>0</v>
      </c>
      <c r="AD80" s="50">
        <f t="shared" si="232"/>
        <v>0</v>
      </c>
      <c r="AE80" s="50">
        <f t="shared" si="232"/>
        <v>0</v>
      </c>
      <c r="AF80" s="50">
        <f t="shared" si="232"/>
        <v>0</v>
      </c>
      <c r="AG80" s="50">
        <f t="shared" si="232"/>
        <v>0</v>
      </c>
      <c r="AH80" s="50">
        <f t="shared" si="232"/>
        <v>0</v>
      </c>
      <c r="AI80" s="50">
        <f t="shared" si="232"/>
        <v>0</v>
      </c>
      <c r="AJ80" s="50">
        <f t="shared" si="232"/>
        <v>0</v>
      </c>
      <c r="AK80" s="50">
        <f t="shared" si="232"/>
        <v>0</v>
      </c>
      <c r="AL80" s="50">
        <f t="shared" ref="AL80" si="233">SUM(AL79)</f>
        <v>0</v>
      </c>
      <c r="AM80" s="50">
        <f t="shared" si="232"/>
        <v>0</v>
      </c>
      <c r="AN80" s="50">
        <f t="shared" si="232"/>
        <v>0</v>
      </c>
      <c r="AO80" s="50">
        <f t="shared" si="232"/>
        <v>0</v>
      </c>
      <c r="AP80" s="50">
        <f t="shared" si="213"/>
        <v>0</v>
      </c>
      <c r="AQ80" s="50">
        <f t="shared" ref="AQ80:BD80" si="234">SUM(AQ79)</f>
        <v>0</v>
      </c>
      <c r="AR80" s="50">
        <f t="shared" si="234"/>
        <v>0</v>
      </c>
      <c r="AS80" s="50">
        <f t="shared" si="234"/>
        <v>0</v>
      </c>
      <c r="AT80" s="50">
        <f t="shared" si="234"/>
        <v>0</v>
      </c>
      <c r="AU80" s="50">
        <f>SUM(AU79)</f>
        <v>0</v>
      </c>
      <c r="AV80" s="50">
        <f t="shared" si="234"/>
        <v>0</v>
      </c>
      <c r="AW80" s="50">
        <f>SUM(AW79)</f>
        <v>0</v>
      </c>
      <c r="AX80" s="50">
        <f t="shared" si="234"/>
        <v>0</v>
      </c>
      <c r="AY80" s="50">
        <f>SUM(AY79)</f>
        <v>0</v>
      </c>
      <c r="AZ80" s="50">
        <f t="shared" si="234"/>
        <v>0</v>
      </c>
      <c r="BA80" s="50">
        <f>SUM(BA79)</f>
        <v>0</v>
      </c>
      <c r="BB80" s="50">
        <f t="shared" si="234"/>
        <v>0</v>
      </c>
      <c r="BC80" s="50">
        <f>SUM(BC79)</f>
        <v>0</v>
      </c>
      <c r="BD80" s="50">
        <f t="shared" si="234"/>
        <v>38000</v>
      </c>
      <c r="BE80" s="50">
        <f t="shared" si="214"/>
        <v>38000</v>
      </c>
      <c r="BF80" s="50">
        <f t="shared" ref="BF80:BT80" si="235">SUM(BF79)</f>
        <v>0</v>
      </c>
      <c r="BG80" s="50">
        <f t="shared" si="235"/>
        <v>0</v>
      </c>
      <c r="BH80" s="50">
        <f t="shared" si="235"/>
        <v>0</v>
      </c>
      <c r="BI80" s="50">
        <f t="shared" si="226"/>
        <v>0</v>
      </c>
      <c r="BJ80" s="50">
        <f t="shared" si="235"/>
        <v>0</v>
      </c>
      <c r="BK80" s="50">
        <f t="shared" si="235"/>
        <v>0</v>
      </c>
      <c r="BL80" s="50">
        <f t="shared" si="235"/>
        <v>0</v>
      </c>
      <c r="BM80" s="50">
        <f t="shared" si="235"/>
        <v>0</v>
      </c>
      <c r="BN80" s="50">
        <f t="shared" si="235"/>
        <v>0</v>
      </c>
      <c r="BO80" s="50">
        <f t="shared" si="235"/>
        <v>0</v>
      </c>
      <c r="BP80" s="50">
        <f t="shared" si="235"/>
        <v>0</v>
      </c>
      <c r="BQ80" s="50">
        <f t="shared" si="235"/>
        <v>0</v>
      </c>
      <c r="BR80" s="50">
        <f t="shared" si="235"/>
        <v>0</v>
      </c>
      <c r="BS80" s="50">
        <f t="shared" si="235"/>
        <v>0</v>
      </c>
      <c r="BT80" s="50">
        <f t="shared" si="235"/>
        <v>0</v>
      </c>
      <c r="BU80" s="50">
        <f>SUM(BF80:BT80)</f>
        <v>0</v>
      </c>
      <c r="BV80" s="50">
        <f>SUM(BV79)</f>
        <v>0</v>
      </c>
      <c r="BW80" s="50">
        <f>SUM(BV80:BV80)</f>
        <v>0</v>
      </c>
      <c r="BX80" s="50">
        <f t="shared" si="227"/>
        <v>0</v>
      </c>
      <c r="BY80" s="50">
        <f t="shared" si="227"/>
        <v>0</v>
      </c>
      <c r="BZ80" s="50">
        <f t="shared" si="227"/>
        <v>0</v>
      </c>
      <c r="CA80" s="50">
        <f t="shared" si="227"/>
        <v>0</v>
      </c>
      <c r="CB80" s="50">
        <f>SUM(BX80:CA80)</f>
        <v>0</v>
      </c>
      <c r="CC80" s="50">
        <f t="shared" ref="CC80:CH80" si="236">SUM(CC79)</f>
        <v>0</v>
      </c>
      <c r="CD80" s="50">
        <f t="shared" si="236"/>
        <v>0</v>
      </c>
      <c r="CE80" s="50">
        <f t="shared" si="236"/>
        <v>0</v>
      </c>
      <c r="CF80" s="50">
        <f t="shared" si="236"/>
        <v>0</v>
      </c>
      <c r="CG80" s="50">
        <f t="shared" si="236"/>
        <v>0</v>
      </c>
      <c r="CH80" s="50">
        <f t="shared" si="236"/>
        <v>0</v>
      </c>
      <c r="CI80" s="50">
        <f t="shared" si="203"/>
        <v>0</v>
      </c>
      <c r="CJ80" s="50">
        <f>SUM(CJ79)</f>
        <v>0</v>
      </c>
      <c r="CK80" s="50">
        <f t="shared" si="215"/>
        <v>0</v>
      </c>
      <c r="CL80" s="50">
        <f>SUM(CL79)</f>
        <v>0</v>
      </c>
      <c r="CM80" s="50">
        <f t="shared" si="216"/>
        <v>0</v>
      </c>
      <c r="CN80" s="4"/>
      <c r="CO80" s="50">
        <f t="shared" ref="CO80" si="237">SUM(CO79)</f>
        <v>0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</row>
    <row r="81" spans="1:132" s="4" customFormat="1" ht="24.95" customHeight="1" x14ac:dyDescent="0.25">
      <c r="A81" s="2">
        <v>4212</v>
      </c>
      <c r="B81" s="3" t="s">
        <v>34</v>
      </c>
      <c r="C81" s="49">
        <v>3462439</v>
      </c>
      <c r="D81" s="49">
        <v>4775810.3099999996</v>
      </c>
      <c r="E81" s="57">
        <v>4800000</v>
      </c>
      <c r="F81" s="49">
        <f>G81-C81</f>
        <v>1313371</v>
      </c>
      <c r="G81" s="50">
        <f t="shared" si="79"/>
        <v>4775810</v>
      </c>
      <c r="H81" s="49"/>
      <c r="I81" s="49"/>
      <c r="J81" s="51"/>
      <c r="K81" s="49"/>
      <c r="L81" s="50">
        <f t="shared" ref="L81:L88" si="238">SUM(H81:K81)</f>
        <v>0</v>
      </c>
      <c r="M81" s="51">
        <f>CO81*15%</f>
        <v>716371.5</v>
      </c>
      <c r="N81" s="50">
        <f t="shared" si="34"/>
        <v>716371.5</v>
      </c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0">
        <f t="shared" si="212"/>
        <v>0</v>
      </c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0">
        <f t="shared" si="213"/>
        <v>0</v>
      </c>
      <c r="AQ81" s="49"/>
      <c r="AR81" s="49"/>
      <c r="AS81" s="51"/>
      <c r="AT81" s="51"/>
      <c r="AU81" s="51"/>
      <c r="AV81" s="49"/>
      <c r="AW81" s="51"/>
      <c r="AX81" s="49"/>
      <c r="AY81" s="51"/>
      <c r="AZ81" s="49"/>
      <c r="BA81" s="51"/>
      <c r="BB81" s="49"/>
      <c r="BC81" s="51"/>
      <c r="BD81" s="49"/>
      <c r="BE81" s="50">
        <f t="shared" si="214"/>
        <v>0</v>
      </c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0">
        <f t="shared" ref="BU81:BU88" si="239">SUM(BF81:BT81)</f>
        <v>0</v>
      </c>
      <c r="BV81" s="51"/>
      <c r="BW81" s="50">
        <f t="shared" ref="BW81:BW88" si="240">SUM(BV81:BV81)</f>
        <v>0</v>
      </c>
      <c r="BX81" s="51">
        <f>CO81*85%</f>
        <v>4059438.5</v>
      </c>
      <c r="BY81" s="49"/>
      <c r="BZ81" s="49"/>
      <c r="CA81" s="51"/>
      <c r="CB81" s="50">
        <f t="shared" ref="CB81:CB88" si="241">SUM(BX81:CA81)</f>
        <v>4059438.5</v>
      </c>
      <c r="CC81" s="49"/>
      <c r="CD81" s="49"/>
      <c r="CE81" s="49"/>
      <c r="CF81" s="49"/>
      <c r="CG81" s="51"/>
      <c r="CH81" s="49"/>
      <c r="CI81" s="50">
        <f t="shared" si="203"/>
        <v>0</v>
      </c>
      <c r="CJ81" s="49"/>
      <c r="CK81" s="50">
        <f t="shared" si="215"/>
        <v>0</v>
      </c>
      <c r="CL81" s="49"/>
      <c r="CM81" s="50">
        <f t="shared" si="216"/>
        <v>0</v>
      </c>
      <c r="CO81" s="51">
        <v>4775810</v>
      </c>
    </row>
    <row r="82" spans="1:132" s="7" customFormat="1" ht="24.95" customHeight="1" x14ac:dyDescent="0.25">
      <c r="A82" s="5">
        <v>421</v>
      </c>
      <c r="B82" s="6" t="s">
        <v>35</v>
      </c>
      <c r="C82" s="50">
        <v>3462439</v>
      </c>
      <c r="D82" s="50">
        <f>SUM(D81)</f>
        <v>4775810.3099999996</v>
      </c>
      <c r="E82" s="57">
        <f>SUM(E81)</f>
        <v>4800000</v>
      </c>
      <c r="F82" s="50">
        <f>SUM(F81)</f>
        <v>1313371</v>
      </c>
      <c r="G82" s="50">
        <f t="shared" si="79"/>
        <v>4775810</v>
      </c>
      <c r="H82" s="50">
        <f>SUM(H81)</f>
        <v>0</v>
      </c>
      <c r="I82" s="50">
        <f>SUM(I81)</f>
        <v>0</v>
      </c>
      <c r="J82" s="50">
        <f t="shared" ref="J82" si="242">SUM(J81)</f>
        <v>0</v>
      </c>
      <c r="K82" s="50">
        <f>SUM(K81)</f>
        <v>0</v>
      </c>
      <c r="L82" s="50">
        <f t="shared" si="238"/>
        <v>0</v>
      </c>
      <c r="M82" s="50">
        <f>SUM(M81)</f>
        <v>716371.5</v>
      </c>
      <c r="N82" s="50">
        <f t="shared" si="34"/>
        <v>716371.5</v>
      </c>
      <c r="O82" s="50">
        <f>SUM(O81)</f>
        <v>0</v>
      </c>
      <c r="P82" s="50">
        <f t="shared" ref="P82" si="243">SUM(P81)</f>
        <v>0</v>
      </c>
      <c r="Q82" s="50">
        <f t="shared" ref="Q82:AA82" si="244">SUM(Q81)</f>
        <v>0</v>
      </c>
      <c r="R82" s="50">
        <f t="shared" si="244"/>
        <v>0</v>
      </c>
      <c r="S82" s="50">
        <f t="shared" si="244"/>
        <v>0</v>
      </c>
      <c r="T82" s="50">
        <f t="shared" si="244"/>
        <v>0</v>
      </c>
      <c r="U82" s="50">
        <f t="shared" si="244"/>
        <v>0</v>
      </c>
      <c r="V82" s="50">
        <f t="shared" si="244"/>
        <v>0</v>
      </c>
      <c r="W82" s="50">
        <f t="shared" si="244"/>
        <v>0</v>
      </c>
      <c r="X82" s="50">
        <f t="shared" si="244"/>
        <v>0</v>
      </c>
      <c r="Y82" s="50">
        <f t="shared" si="244"/>
        <v>0</v>
      </c>
      <c r="Z82" s="50">
        <f t="shared" si="244"/>
        <v>0</v>
      </c>
      <c r="AA82" s="50">
        <f t="shared" si="244"/>
        <v>0</v>
      </c>
      <c r="AB82" s="50">
        <f t="shared" si="212"/>
        <v>0</v>
      </c>
      <c r="AC82" s="50">
        <f t="shared" ref="AC82:AK82" si="245">SUM(AC81)</f>
        <v>0</v>
      </c>
      <c r="AD82" s="50">
        <f t="shared" si="245"/>
        <v>0</v>
      </c>
      <c r="AE82" s="50">
        <f t="shared" si="245"/>
        <v>0</v>
      </c>
      <c r="AF82" s="50">
        <f t="shared" si="245"/>
        <v>0</v>
      </c>
      <c r="AG82" s="50">
        <f t="shared" si="245"/>
        <v>0</v>
      </c>
      <c r="AH82" s="50">
        <f t="shared" si="245"/>
        <v>0</v>
      </c>
      <c r="AI82" s="50">
        <f t="shared" si="245"/>
        <v>0</v>
      </c>
      <c r="AJ82" s="50">
        <f t="shared" si="245"/>
        <v>0</v>
      </c>
      <c r="AK82" s="50">
        <f t="shared" si="245"/>
        <v>0</v>
      </c>
      <c r="AL82" s="50">
        <f>SUM(AL81)</f>
        <v>0</v>
      </c>
      <c r="AM82" s="50">
        <f>SUM(AM81)</f>
        <v>0</v>
      </c>
      <c r="AN82" s="50">
        <f>SUM(AN81)</f>
        <v>0</v>
      </c>
      <c r="AO82" s="50">
        <f>SUM(AO81)</f>
        <v>0</v>
      </c>
      <c r="AP82" s="50">
        <f t="shared" si="213"/>
        <v>0</v>
      </c>
      <c r="AQ82" s="50">
        <f t="shared" ref="AQ82:AU82" si="246">SUM(AQ81)</f>
        <v>0</v>
      </c>
      <c r="AR82" s="50">
        <f t="shared" si="246"/>
        <v>0</v>
      </c>
      <c r="AS82" s="50">
        <f t="shared" si="246"/>
        <v>0</v>
      </c>
      <c r="AT82" s="50">
        <f t="shared" si="246"/>
        <v>0</v>
      </c>
      <c r="AU82" s="50">
        <f t="shared" si="246"/>
        <v>0</v>
      </c>
      <c r="AV82" s="50">
        <f t="shared" ref="AV82:BD82" si="247">SUM(AV81)</f>
        <v>0</v>
      </c>
      <c r="AW82" s="50">
        <f>SUM(AW81)</f>
        <v>0</v>
      </c>
      <c r="AX82" s="50">
        <f t="shared" si="247"/>
        <v>0</v>
      </c>
      <c r="AY82" s="50">
        <f>SUM(AY81)</f>
        <v>0</v>
      </c>
      <c r="AZ82" s="50">
        <f t="shared" si="247"/>
        <v>0</v>
      </c>
      <c r="BA82" s="50">
        <f t="shared" si="247"/>
        <v>0</v>
      </c>
      <c r="BB82" s="50">
        <f t="shared" si="247"/>
        <v>0</v>
      </c>
      <c r="BC82" s="50">
        <f>SUM(BC81)</f>
        <v>0</v>
      </c>
      <c r="BD82" s="50">
        <f t="shared" si="247"/>
        <v>0</v>
      </c>
      <c r="BE82" s="50">
        <f t="shared" si="214"/>
        <v>0</v>
      </c>
      <c r="BF82" s="50">
        <f>SUM(BF81)</f>
        <v>0</v>
      </c>
      <c r="BG82" s="50">
        <f t="shared" ref="BG82:BO82" si="248">SUM(BG81)</f>
        <v>0</v>
      </c>
      <c r="BH82" s="50">
        <f t="shared" si="248"/>
        <v>0</v>
      </c>
      <c r="BI82" s="50">
        <f t="shared" si="248"/>
        <v>0</v>
      </c>
      <c r="BJ82" s="50">
        <f t="shared" si="248"/>
        <v>0</v>
      </c>
      <c r="BK82" s="50">
        <f t="shared" si="248"/>
        <v>0</v>
      </c>
      <c r="BL82" s="50">
        <f t="shared" si="248"/>
        <v>0</v>
      </c>
      <c r="BM82" s="50">
        <f t="shared" si="248"/>
        <v>0</v>
      </c>
      <c r="BN82" s="50">
        <f t="shared" si="248"/>
        <v>0</v>
      </c>
      <c r="BO82" s="50">
        <f t="shared" si="248"/>
        <v>0</v>
      </c>
      <c r="BP82" s="50"/>
      <c r="BQ82" s="50">
        <f>SUM(BQ81)</f>
        <v>0</v>
      </c>
      <c r="BR82" s="50">
        <f>SUM(BR81)</f>
        <v>0</v>
      </c>
      <c r="BS82" s="50">
        <f>SUM(BS81)</f>
        <v>0</v>
      </c>
      <c r="BT82" s="50">
        <f>SUM(BT81)</f>
        <v>0</v>
      </c>
      <c r="BU82" s="50">
        <f t="shared" si="239"/>
        <v>0</v>
      </c>
      <c r="BV82" s="50">
        <f>SUM(BV81)</f>
        <v>0</v>
      </c>
      <c r="BW82" s="50">
        <f t="shared" si="240"/>
        <v>0</v>
      </c>
      <c r="BX82" s="50">
        <f>SUM(BX81)</f>
        <v>4059438.5</v>
      </c>
      <c r="BY82" s="50">
        <f>SUM(BY81)</f>
        <v>0</v>
      </c>
      <c r="BZ82" s="50">
        <f>SUM(BZ81)</f>
        <v>0</v>
      </c>
      <c r="CA82" s="50">
        <f>SUM(CA81)</f>
        <v>0</v>
      </c>
      <c r="CB82" s="50">
        <f t="shared" si="241"/>
        <v>4059438.5</v>
      </c>
      <c r="CC82" s="50">
        <f t="shared" ref="CC82:CH82" si="249">SUM(CC81)</f>
        <v>0</v>
      </c>
      <c r="CD82" s="50">
        <f t="shared" si="249"/>
        <v>0</v>
      </c>
      <c r="CE82" s="50">
        <f t="shared" si="249"/>
        <v>0</v>
      </c>
      <c r="CF82" s="50">
        <f t="shared" si="249"/>
        <v>0</v>
      </c>
      <c r="CG82" s="50">
        <f t="shared" si="249"/>
        <v>0</v>
      </c>
      <c r="CH82" s="50">
        <f t="shared" si="249"/>
        <v>0</v>
      </c>
      <c r="CI82" s="50">
        <f t="shared" si="203"/>
        <v>0</v>
      </c>
      <c r="CJ82" s="50">
        <f>SUM(CJ81)</f>
        <v>0</v>
      </c>
      <c r="CK82" s="50">
        <f t="shared" si="215"/>
        <v>0</v>
      </c>
      <c r="CL82" s="50">
        <f>SUM(CL81)</f>
        <v>0</v>
      </c>
      <c r="CM82" s="50">
        <f t="shared" si="216"/>
        <v>0</v>
      </c>
      <c r="CN82" s="4"/>
      <c r="CO82" s="50">
        <f>SUM(CO81)</f>
        <v>4775810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</row>
    <row r="83" spans="1:132" s="4" customFormat="1" ht="24.95" customHeight="1" x14ac:dyDescent="0.25">
      <c r="A83" s="2">
        <v>4221</v>
      </c>
      <c r="B83" s="3" t="s">
        <v>36</v>
      </c>
      <c r="C83" s="49">
        <v>1546161</v>
      </c>
      <c r="D83" s="49">
        <v>2168329.7200000002</v>
      </c>
      <c r="E83" s="57">
        <v>2300000</v>
      </c>
      <c r="F83" s="49">
        <f t="shared" ref="F83:F88" si="250">G83-C83</f>
        <v>514558</v>
      </c>
      <c r="G83" s="50">
        <f t="shared" si="79"/>
        <v>2060719</v>
      </c>
      <c r="H83" s="51"/>
      <c r="I83" s="51">
        <v>96000</v>
      </c>
      <c r="J83" s="51"/>
      <c r="K83" s="51">
        <v>14000</v>
      </c>
      <c r="L83" s="50">
        <f t="shared" si="238"/>
        <v>110000</v>
      </c>
      <c r="M83" s="51">
        <f>CO83*15%</f>
        <v>263136.3</v>
      </c>
      <c r="N83" s="50">
        <f t="shared" si="34"/>
        <v>263136.3</v>
      </c>
      <c r="O83" s="51">
        <v>80000</v>
      </c>
      <c r="P83" s="51"/>
      <c r="Q83" s="51"/>
      <c r="R83" s="51"/>
      <c r="S83" s="51"/>
      <c r="T83" s="51"/>
      <c r="U83" s="51"/>
      <c r="V83" s="51"/>
      <c r="W83" s="49"/>
      <c r="X83" s="49"/>
      <c r="Y83" s="49"/>
      <c r="Z83" s="51"/>
      <c r="AA83" s="51"/>
      <c r="AB83" s="50">
        <f t="shared" si="212"/>
        <v>80000</v>
      </c>
      <c r="AC83" s="51">
        <v>45000</v>
      </c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0">
        <f t="shared" si="213"/>
        <v>45000</v>
      </c>
      <c r="AQ83" s="51"/>
      <c r="AR83" s="51">
        <v>37500</v>
      </c>
      <c r="AS83" s="51"/>
      <c r="AT83" s="51"/>
      <c r="AU83" s="49"/>
      <c r="AV83" s="51"/>
      <c r="AW83" s="49"/>
      <c r="AX83" s="51"/>
      <c r="AY83" s="51"/>
      <c r="AZ83" s="51"/>
      <c r="BA83" s="51"/>
      <c r="BB83" s="51"/>
      <c r="BC83" s="51"/>
      <c r="BD83" s="51"/>
      <c r="BE83" s="50">
        <f t="shared" si="214"/>
        <v>37500</v>
      </c>
      <c r="BF83" s="51"/>
      <c r="BG83" s="51">
        <v>4854</v>
      </c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0">
        <f t="shared" si="239"/>
        <v>4854</v>
      </c>
      <c r="BV83" s="51"/>
      <c r="BW83" s="50">
        <f t="shared" si="240"/>
        <v>0</v>
      </c>
      <c r="BX83" s="51">
        <f>CO83*85%</f>
        <v>1491105.7</v>
      </c>
      <c r="BY83" s="51"/>
      <c r="BZ83" s="51"/>
      <c r="CA83" s="51">
        <v>19123</v>
      </c>
      <c r="CB83" s="50">
        <f t="shared" si="241"/>
        <v>1510228.7</v>
      </c>
      <c r="CC83" s="52"/>
      <c r="CD83" s="52"/>
      <c r="CE83" s="52">
        <v>10000</v>
      </c>
      <c r="CF83" s="52"/>
      <c r="CG83" s="51"/>
      <c r="CH83" s="52"/>
      <c r="CI83" s="50">
        <f t="shared" si="203"/>
        <v>10000</v>
      </c>
      <c r="CJ83" s="49"/>
      <c r="CK83" s="50">
        <f t="shared" si="215"/>
        <v>0</v>
      </c>
      <c r="CL83" s="49"/>
      <c r="CM83" s="50">
        <f t="shared" si="216"/>
        <v>0</v>
      </c>
      <c r="CO83" s="51">
        <v>1754242</v>
      </c>
    </row>
    <row r="84" spans="1:132" s="4" customFormat="1" ht="24.95" customHeight="1" x14ac:dyDescent="0.25">
      <c r="A84" s="2">
        <v>4222</v>
      </c>
      <c r="B84" s="3" t="s">
        <v>128</v>
      </c>
      <c r="C84" s="49">
        <v>49611</v>
      </c>
      <c r="D84" s="49">
        <v>26569.599999999999</v>
      </c>
      <c r="E84" s="57">
        <v>40000</v>
      </c>
      <c r="F84" s="49">
        <f t="shared" si="250"/>
        <v>10389</v>
      </c>
      <c r="G84" s="50">
        <f t="shared" si="79"/>
        <v>60000</v>
      </c>
      <c r="H84" s="51"/>
      <c r="I84" s="51"/>
      <c r="J84" s="51"/>
      <c r="K84" s="51"/>
      <c r="L84" s="50">
        <f t="shared" si="238"/>
        <v>0</v>
      </c>
      <c r="M84" s="51">
        <f>CO84*15%</f>
        <v>0</v>
      </c>
      <c r="N84" s="50">
        <f t="shared" si="34"/>
        <v>0</v>
      </c>
      <c r="O84" s="51">
        <v>20000</v>
      </c>
      <c r="P84" s="51"/>
      <c r="Q84" s="51"/>
      <c r="R84" s="51"/>
      <c r="S84" s="51"/>
      <c r="T84" s="51"/>
      <c r="U84" s="51"/>
      <c r="V84" s="51"/>
      <c r="W84" s="49"/>
      <c r="X84" s="49"/>
      <c r="Y84" s="49"/>
      <c r="Z84" s="51"/>
      <c r="AA84" s="51"/>
      <c r="AB84" s="50">
        <f t="shared" si="212"/>
        <v>20000</v>
      </c>
      <c r="AC84" s="51">
        <v>10000</v>
      </c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0">
        <f t="shared" si="213"/>
        <v>10000</v>
      </c>
      <c r="AQ84" s="51"/>
      <c r="AR84" s="51"/>
      <c r="AS84" s="51"/>
      <c r="AT84" s="51"/>
      <c r="AU84" s="49"/>
      <c r="AV84" s="51"/>
      <c r="AW84" s="49"/>
      <c r="AX84" s="51"/>
      <c r="AY84" s="51"/>
      <c r="AZ84" s="51"/>
      <c r="BA84" s="51"/>
      <c r="BB84" s="51"/>
      <c r="BC84" s="51"/>
      <c r="BD84" s="51"/>
      <c r="BE84" s="50">
        <f t="shared" si="214"/>
        <v>0</v>
      </c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0">
        <f t="shared" si="239"/>
        <v>0</v>
      </c>
      <c r="BV84" s="51"/>
      <c r="BW84" s="50">
        <f t="shared" si="240"/>
        <v>0</v>
      </c>
      <c r="BX84" s="51"/>
      <c r="BY84" s="51"/>
      <c r="BZ84" s="51"/>
      <c r="CA84" s="51"/>
      <c r="CB84" s="50">
        <f t="shared" si="241"/>
        <v>0</v>
      </c>
      <c r="CC84" s="52"/>
      <c r="CD84" s="52"/>
      <c r="CE84" s="52">
        <v>30000</v>
      </c>
      <c r="CF84" s="52"/>
      <c r="CG84" s="51"/>
      <c r="CH84" s="52"/>
      <c r="CI84" s="50">
        <f t="shared" si="203"/>
        <v>30000</v>
      </c>
      <c r="CJ84" s="49"/>
      <c r="CK84" s="50">
        <f t="shared" si="215"/>
        <v>0</v>
      </c>
      <c r="CL84" s="49"/>
      <c r="CM84" s="50">
        <f t="shared" si="216"/>
        <v>0</v>
      </c>
      <c r="CO84" s="51"/>
    </row>
    <row r="85" spans="1:132" s="4" customFormat="1" ht="24.95" customHeight="1" x14ac:dyDescent="0.25">
      <c r="A85" s="2">
        <v>4223</v>
      </c>
      <c r="B85" s="3" t="s">
        <v>37</v>
      </c>
      <c r="C85" s="49">
        <v>251863</v>
      </c>
      <c r="D85" s="49">
        <v>31783.35</v>
      </c>
      <c r="E85" s="57">
        <v>38000</v>
      </c>
      <c r="F85" s="49">
        <f t="shared" si="250"/>
        <v>-203343</v>
      </c>
      <c r="G85" s="50">
        <f t="shared" si="79"/>
        <v>48520</v>
      </c>
      <c r="H85" s="51"/>
      <c r="I85" s="51">
        <v>33000</v>
      </c>
      <c r="J85" s="51"/>
      <c r="K85" s="51"/>
      <c r="L85" s="50">
        <f t="shared" si="238"/>
        <v>33000</v>
      </c>
      <c r="M85" s="51">
        <f>CO85*15%</f>
        <v>1878</v>
      </c>
      <c r="N85" s="50">
        <f t="shared" si="34"/>
        <v>1878</v>
      </c>
      <c r="O85" s="51">
        <v>3000</v>
      </c>
      <c r="P85" s="51"/>
      <c r="Q85" s="51"/>
      <c r="R85" s="51"/>
      <c r="S85" s="51"/>
      <c r="T85" s="51"/>
      <c r="U85" s="51"/>
      <c r="V85" s="51"/>
      <c r="W85" s="49"/>
      <c r="X85" s="49"/>
      <c r="Y85" s="49"/>
      <c r="Z85" s="51"/>
      <c r="AA85" s="51"/>
      <c r="AB85" s="50">
        <f t="shared" si="212"/>
        <v>3000</v>
      </c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0">
        <f t="shared" si="213"/>
        <v>0</v>
      </c>
      <c r="AQ85" s="51"/>
      <c r="AR85" s="51"/>
      <c r="AS85" s="51"/>
      <c r="AT85" s="51"/>
      <c r="AU85" s="49"/>
      <c r="AV85" s="51"/>
      <c r="AW85" s="49"/>
      <c r="AX85" s="51"/>
      <c r="AY85" s="51"/>
      <c r="AZ85" s="51"/>
      <c r="BA85" s="51"/>
      <c r="BB85" s="51"/>
      <c r="BC85" s="51"/>
      <c r="BD85" s="51"/>
      <c r="BE85" s="50">
        <f t="shared" si="214"/>
        <v>0</v>
      </c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0">
        <f t="shared" si="239"/>
        <v>0</v>
      </c>
      <c r="BV85" s="51"/>
      <c r="BW85" s="50">
        <f t="shared" si="240"/>
        <v>0</v>
      </c>
      <c r="BX85" s="51">
        <f>CO85*85%</f>
        <v>10642</v>
      </c>
      <c r="BY85" s="51"/>
      <c r="BZ85" s="51"/>
      <c r="CA85" s="51"/>
      <c r="CB85" s="50">
        <f t="shared" si="241"/>
        <v>10642</v>
      </c>
      <c r="CC85" s="52"/>
      <c r="CD85" s="52"/>
      <c r="CE85" s="52"/>
      <c r="CF85" s="52"/>
      <c r="CG85" s="51"/>
      <c r="CH85" s="52"/>
      <c r="CI85" s="50">
        <f t="shared" si="203"/>
        <v>0</v>
      </c>
      <c r="CJ85" s="49"/>
      <c r="CK85" s="50">
        <f t="shared" si="215"/>
        <v>0</v>
      </c>
      <c r="CL85" s="49"/>
      <c r="CM85" s="50">
        <f t="shared" si="216"/>
        <v>0</v>
      </c>
      <c r="CO85" s="51">
        <v>12520</v>
      </c>
    </row>
    <row r="86" spans="1:132" s="4" customFormat="1" ht="24.95" customHeight="1" x14ac:dyDescent="0.25">
      <c r="A86" s="2">
        <v>4224</v>
      </c>
      <c r="B86" s="3" t="s">
        <v>129</v>
      </c>
      <c r="C86" s="49">
        <v>36760003</v>
      </c>
      <c r="D86" s="49">
        <v>18056349.219999999</v>
      </c>
      <c r="E86" s="57">
        <v>18200000</v>
      </c>
      <c r="F86" s="49">
        <f t="shared" si="250"/>
        <v>-18630845</v>
      </c>
      <c r="G86" s="50">
        <f t="shared" si="79"/>
        <v>18129158</v>
      </c>
      <c r="H86" s="51"/>
      <c r="I86" s="51">
        <v>38000</v>
      </c>
      <c r="J86" s="51"/>
      <c r="K86" s="51">
        <v>15000</v>
      </c>
      <c r="L86" s="50">
        <f t="shared" si="238"/>
        <v>53000</v>
      </c>
      <c r="M86" s="51">
        <f>CO86*15%</f>
        <v>2670104.6999999997</v>
      </c>
      <c r="N86" s="50">
        <f t="shared" si="34"/>
        <v>2670104.6999999997</v>
      </c>
      <c r="O86" s="51">
        <v>50000</v>
      </c>
      <c r="P86" s="51"/>
      <c r="Q86" s="51"/>
      <c r="R86" s="51"/>
      <c r="S86" s="51"/>
      <c r="T86" s="51"/>
      <c r="U86" s="51"/>
      <c r="V86" s="51"/>
      <c r="W86" s="49"/>
      <c r="X86" s="49"/>
      <c r="Y86" s="49"/>
      <c r="Z86" s="51"/>
      <c r="AA86" s="51"/>
      <c r="AB86" s="50">
        <f t="shared" si="212"/>
        <v>50000</v>
      </c>
      <c r="AC86" s="51">
        <v>40000</v>
      </c>
      <c r="AD86" s="51"/>
      <c r="AE86" s="51"/>
      <c r="AF86" s="51"/>
      <c r="AG86" s="51">
        <v>105000</v>
      </c>
      <c r="AH86" s="51"/>
      <c r="AI86" s="51"/>
      <c r="AJ86" s="51"/>
      <c r="AK86" s="51">
        <v>11500</v>
      </c>
      <c r="AL86" s="51"/>
      <c r="AM86" s="51"/>
      <c r="AN86" s="51"/>
      <c r="AO86" s="51"/>
      <c r="AP86" s="50">
        <f t="shared" si="213"/>
        <v>156500</v>
      </c>
      <c r="AQ86" s="51"/>
      <c r="AR86" s="51"/>
      <c r="AS86" s="51"/>
      <c r="AT86" s="51"/>
      <c r="AU86" s="49"/>
      <c r="AV86" s="51"/>
      <c r="AW86" s="49"/>
      <c r="AX86" s="51"/>
      <c r="AY86" s="51"/>
      <c r="AZ86" s="51"/>
      <c r="BA86" s="51"/>
      <c r="BB86" s="51"/>
      <c r="BC86" s="51"/>
      <c r="BD86" s="51"/>
      <c r="BE86" s="50">
        <f t="shared" si="214"/>
        <v>0</v>
      </c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0">
        <f t="shared" si="239"/>
        <v>0</v>
      </c>
      <c r="BV86" s="51">
        <v>68960</v>
      </c>
      <c r="BW86" s="50">
        <f t="shared" si="240"/>
        <v>68960</v>
      </c>
      <c r="BX86" s="51">
        <f>CO86*85%</f>
        <v>15130593.299999999</v>
      </c>
      <c r="BY86" s="51"/>
      <c r="BZ86" s="51"/>
      <c r="CA86" s="51"/>
      <c r="CB86" s="50">
        <f t="shared" si="241"/>
        <v>15130593.299999999</v>
      </c>
      <c r="CC86" s="52"/>
      <c r="CD86" s="52"/>
      <c r="CE86" s="52"/>
      <c r="CF86" s="52"/>
      <c r="CG86" s="51"/>
      <c r="CH86" s="52"/>
      <c r="CI86" s="50">
        <f t="shared" si="203"/>
        <v>0</v>
      </c>
      <c r="CJ86" s="49"/>
      <c r="CK86" s="50">
        <f t="shared" si="215"/>
        <v>0</v>
      </c>
      <c r="CL86" s="49"/>
      <c r="CM86" s="50">
        <f t="shared" si="216"/>
        <v>0</v>
      </c>
      <c r="CO86" s="51">
        <v>17800698</v>
      </c>
    </row>
    <row r="87" spans="1:132" s="4" customFormat="1" ht="24.95" customHeight="1" x14ac:dyDescent="0.25">
      <c r="A87" s="2">
        <v>4225</v>
      </c>
      <c r="B87" s="3" t="s">
        <v>38</v>
      </c>
      <c r="C87" s="49">
        <v>835299</v>
      </c>
      <c r="D87" s="49">
        <v>8861528.6600000001</v>
      </c>
      <c r="E87" s="57">
        <v>9000000</v>
      </c>
      <c r="F87" s="49">
        <f t="shared" si="250"/>
        <v>8350217</v>
      </c>
      <c r="G87" s="50">
        <f t="shared" si="79"/>
        <v>9185516</v>
      </c>
      <c r="H87" s="51"/>
      <c r="I87" s="51">
        <v>20000</v>
      </c>
      <c r="J87" s="51"/>
      <c r="K87" s="51"/>
      <c r="L87" s="50">
        <f t="shared" si="238"/>
        <v>20000</v>
      </c>
      <c r="M87" s="51">
        <f>CO87*15%</f>
        <v>1331477.3999999999</v>
      </c>
      <c r="N87" s="50">
        <f t="shared" si="34"/>
        <v>1331477.3999999999</v>
      </c>
      <c r="O87" s="51"/>
      <c r="P87" s="51"/>
      <c r="Q87" s="51"/>
      <c r="R87" s="51"/>
      <c r="S87" s="51"/>
      <c r="T87" s="51"/>
      <c r="U87" s="51"/>
      <c r="V87" s="51"/>
      <c r="W87" s="49"/>
      <c r="X87" s="49"/>
      <c r="Y87" s="49"/>
      <c r="Z87" s="51"/>
      <c r="AA87" s="51"/>
      <c r="AB87" s="50">
        <f t="shared" si="212"/>
        <v>0</v>
      </c>
      <c r="AC87" s="51"/>
      <c r="AD87" s="51"/>
      <c r="AE87" s="51"/>
      <c r="AF87" s="51"/>
      <c r="AG87" s="51"/>
      <c r="AH87" s="51"/>
      <c r="AI87" s="51"/>
      <c r="AJ87" s="51"/>
      <c r="AK87" s="51">
        <v>75000</v>
      </c>
      <c r="AL87" s="51"/>
      <c r="AM87" s="51"/>
      <c r="AN87" s="51"/>
      <c r="AO87" s="51"/>
      <c r="AP87" s="50">
        <f t="shared" si="213"/>
        <v>75000</v>
      </c>
      <c r="AQ87" s="51"/>
      <c r="AR87" s="51"/>
      <c r="AS87" s="51"/>
      <c r="AT87" s="51"/>
      <c r="AU87" s="49"/>
      <c r="AV87" s="51"/>
      <c r="AW87" s="49"/>
      <c r="AX87" s="51"/>
      <c r="AY87" s="51"/>
      <c r="AZ87" s="51"/>
      <c r="BA87" s="51"/>
      <c r="BB87" s="51"/>
      <c r="BC87" s="51"/>
      <c r="BD87" s="51">
        <v>214000</v>
      </c>
      <c r="BE87" s="50">
        <f t="shared" si="214"/>
        <v>214000</v>
      </c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0">
        <f t="shared" si="239"/>
        <v>0</v>
      </c>
      <c r="BV87" s="51"/>
      <c r="BW87" s="50">
        <f t="shared" si="240"/>
        <v>0</v>
      </c>
      <c r="BX87" s="51">
        <f>CO87*85%</f>
        <v>7545038.5999999996</v>
      </c>
      <c r="BY87" s="51"/>
      <c r="BZ87" s="51"/>
      <c r="CA87" s="51"/>
      <c r="CB87" s="50">
        <f t="shared" si="241"/>
        <v>7545038.5999999996</v>
      </c>
      <c r="CC87" s="52"/>
      <c r="CD87" s="52"/>
      <c r="CE87" s="52"/>
      <c r="CF87" s="52"/>
      <c r="CG87" s="51"/>
      <c r="CH87" s="52"/>
      <c r="CI87" s="50">
        <f t="shared" si="203"/>
        <v>0</v>
      </c>
      <c r="CJ87" s="49"/>
      <c r="CK87" s="50">
        <f t="shared" si="215"/>
        <v>0</v>
      </c>
      <c r="CL87" s="49"/>
      <c r="CM87" s="50">
        <f t="shared" si="216"/>
        <v>0</v>
      </c>
      <c r="CO87" s="51">
        <v>8876516</v>
      </c>
    </row>
    <row r="88" spans="1:132" s="4" customFormat="1" ht="24.95" customHeight="1" x14ac:dyDescent="0.25">
      <c r="A88" s="2">
        <v>4227</v>
      </c>
      <c r="B88" s="14" t="s">
        <v>135</v>
      </c>
      <c r="C88" s="49">
        <v>363029</v>
      </c>
      <c r="D88" s="49"/>
      <c r="E88" s="57">
        <f t="shared" ref="E88" si="251">D88/10*12</f>
        <v>0</v>
      </c>
      <c r="F88" s="49">
        <f t="shared" si="250"/>
        <v>-343029</v>
      </c>
      <c r="G88" s="50">
        <f t="shared" si="79"/>
        <v>20000</v>
      </c>
      <c r="H88" s="51"/>
      <c r="I88" s="51">
        <v>10000</v>
      </c>
      <c r="J88" s="51"/>
      <c r="K88" s="51"/>
      <c r="L88" s="50">
        <f t="shared" si="238"/>
        <v>10000</v>
      </c>
      <c r="M88" s="51">
        <f>CO88*15%</f>
        <v>0</v>
      </c>
      <c r="N88" s="50">
        <f t="shared" si="34"/>
        <v>0</v>
      </c>
      <c r="O88" s="51">
        <v>10000</v>
      </c>
      <c r="P88" s="51"/>
      <c r="Q88" s="51"/>
      <c r="R88" s="51"/>
      <c r="S88" s="51"/>
      <c r="T88" s="51"/>
      <c r="U88" s="51"/>
      <c r="V88" s="51"/>
      <c r="W88" s="49"/>
      <c r="X88" s="49"/>
      <c r="Y88" s="49"/>
      <c r="Z88" s="51"/>
      <c r="AA88" s="51"/>
      <c r="AB88" s="50">
        <f t="shared" si="212"/>
        <v>10000</v>
      </c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0">
        <f t="shared" si="213"/>
        <v>0</v>
      </c>
      <c r="AQ88" s="51"/>
      <c r="AR88" s="51"/>
      <c r="AS88" s="51"/>
      <c r="AT88" s="51"/>
      <c r="AU88" s="49"/>
      <c r="AV88" s="51"/>
      <c r="AW88" s="49"/>
      <c r="AX88" s="51"/>
      <c r="AY88" s="51"/>
      <c r="AZ88" s="51"/>
      <c r="BA88" s="51"/>
      <c r="BB88" s="51"/>
      <c r="BC88" s="51"/>
      <c r="BD88" s="51"/>
      <c r="BE88" s="50">
        <f t="shared" si="214"/>
        <v>0</v>
      </c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0">
        <f t="shared" si="239"/>
        <v>0</v>
      </c>
      <c r="BV88" s="51"/>
      <c r="BW88" s="50">
        <f t="shared" si="240"/>
        <v>0</v>
      </c>
      <c r="BX88" s="51"/>
      <c r="BY88" s="51"/>
      <c r="BZ88" s="51"/>
      <c r="CA88" s="51"/>
      <c r="CB88" s="50">
        <f t="shared" si="241"/>
        <v>0</v>
      </c>
      <c r="CC88" s="52"/>
      <c r="CD88" s="52"/>
      <c r="CE88" s="52"/>
      <c r="CF88" s="52"/>
      <c r="CG88" s="51"/>
      <c r="CH88" s="52"/>
      <c r="CI88" s="50">
        <f t="shared" si="203"/>
        <v>0</v>
      </c>
      <c r="CJ88" s="49"/>
      <c r="CK88" s="50">
        <f t="shared" si="215"/>
        <v>0</v>
      </c>
      <c r="CL88" s="49"/>
      <c r="CM88" s="50">
        <f t="shared" si="216"/>
        <v>0</v>
      </c>
      <c r="CO88" s="51"/>
    </row>
    <row r="89" spans="1:132" s="7" customFormat="1" ht="24.95" customHeight="1" x14ac:dyDescent="0.25">
      <c r="A89" s="5">
        <v>422</v>
      </c>
      <c r="B89" s="6" t="s">
        <v>39</v>
      </c>
      <c r="C89" s="50">
        <v>39805966</v>
      </c>
      <c r="D89" s="50">
        <f>SUM(D83:D88)</f>
        <v>29144560.550000001</v>
      </c>
      <c r="E89" s="57">
        <f>SUM(E83:E88)</f>
        <v>29578000</v>
      </c>
      <c r="F89" s="50">
        <f>SUM(F83:F88)</f>
        <v>-10302053</v>
      </c>
      <c r="G89" s="50">
        <f t="shared" si="79"/>
        <v>29503912.999999996</v>
      </c>
      <c r="H89" s="50">
        <f t="shared" ref="H89:P89" si="252">SUM(H83:H88)</f>
        <v>0</v>
      </c>
      <c r="I89" s="50">
        <f t="shared" si="252"/>
        <v>197000</v>
      </c>
      <c r="J89" s="50">
        <f t="shared" si="252"/>
        <v>0</v>
      </c>
      <c r="K89" s="50">
        <f t="shared" si="252"/>
        <v>29000</v>
      </c>
      <c r="L89" s="50">
        <f t="shared" si="252"/>
        <v>226000</v>
      </c>
      <c r="M89" s="50">
        <f t="shared" si="252"/>
        <v>4266596.3999999994</v>
      </c>
      <c r="N89" s="50">
        <f t="shared" si="252"/>
        <v>4266596.3999999994</v>
      </c>
      <c r="O89" s="50">
        <f t="shared" si="252"/>
        <v>163000</v>
      </c>
      <c r="P89" s="50">
        <f t="shared" si="252"/>
        <v>0</v>
      </c>
      <c r="Q89" s="50">
        <f t="shared" ref="Q89:AA89" si="253">SUM(Q83:Q88)</f>
        <v>0</v>
      </c>
      <c r="R89" s="50">
        <f t="shared" si="253"/>
        <v>0</v>
      </c>
      <c r="S89" s="50">
        <f t="shared" si="253"/>
        <v>0</v>
      </c>
      <c r="T89" s="50">
        <f t="shared" si="253"/>
        <v>0</v>
      </c>
      <c r="U89" s="50">
        <f t="shared" si="253"/>
        <v>0</v>
      </c>
      <c r="V89" s="50">
        <f t="shared" si="253"/>
        <v>0</v>
      </c>
      <c r="W89" s="50">
        <f t="shared" si="253"/>
        <v>0</v>
      </c>
      <c r="X89" s="50">
        <f t="shared" si="253"/>
        <v>0</v>
      </c>
      <c r="Y89" s="50">
        <f t="shared" si="253"/>
        <v>0</v>
      </c>
      <c r="Z89" s="50">
        <f t="shared" si="253"/>
        <v>0</v>
      </c>
      <c r="AA89" s="50">
        <f t="shared" si="253"/>
        <v>0</v>
      </c>
      <c r="AB89" s="50">
        <f t="shared" si="212"/>
        <v>163000</v>
      </c>
      <c r="AC89" s="50">
        <f t="shared" ref="AC89:AL89" si="254">SUM(AC83:AC88)</f>
        <v>95000</v>
      </c>
      <c r="AD89" s="50">
        <f t="shared" si="254"/>
        <v>0</v>
      </c>
      <c r="AE89" s="50">
        <f t="shared" si="254"/>
        <v>0</v>
      </c>
      <c r="AF89" s="50">
        <f t="shared" si="254"/>
        <v>0</v>
      </c>
      <c r="AG89" s="50">
        <f t="shared" si="254"/>
        <v>105000</v>
      </c>
      <c r="AH89" s="50">
        <f t="shared" si="254"/>
        <v>0</v>
      </c>
      <c r="AI89" s="50">
        <f t="shared" si="254"/>
        <v>0</v>
      </c>
      <c r="AJ89" s="50">
        <f t="shared" si="254"/>
        <v>0</v>
      </c>
      <c r="AK89" s="50">
        <f t="shared" si="254"/>
        <v>86500</v>
      </c>
      <c r="AL89" s="50">
        <f t="shared" si="254"/>
        <v>0</v>
      </c>
      <c r="AM89" s="50">
        <f t="shared" ref="AM89:BF89" si="255">SUM(AM83:AM88)</f>
        <v>0</v>
      </c>
      <c r="AN89" s="50">
        <f t="shared" si="255"/>
        <v>0</v>
      </c>
      <c r="AO89" s="50">
        <f t="shared" si="255"/>
        <v>0</v>
      </c>
      <c r="AP89" s="50">
        <f t="shared" si="255"/>
        <v>286500</v>
      </c>
      <c r="AQ89" s="50">
        <f t="shared" si="255"/>
        <v>0</v>
      </c>
      <c r="AR89" s="50">
        <f t="shared" si="255"/>
        <v>37500</v>
      </c>
      <c r="AS89" s="50">
        <f t="shared" si="255"/>
        <v>0</v>
      </c>
      <c r="AT89" s="50">
        <f t="shared" si="255"/>
        <v>0</v>
      </c>
      <c r="AU89" s="50">
        <f t="shared" si="255"/>
        <v>0</v>
      </c>
      <c r="AV89" s="50">
        <f t="shared" si="255"/>
        <v>0</v>
      </c>
      <c r="AW89" s="50">
        <f t="shared" si="255"/>
        <v>0</v>
      </c>
      <c r="AX89" s="50">
        <f t="shared" si="255"/>
        <v>0</v>
      </c>
      <c r="AY89" s="50">
        <f t="shared" si="255"/>
        <v>0</v>
      </c>
      <c r="AZ89" s="50">
        <f t="shared" si="255"/>
        <v>0</v>
      </c>
      <c r="BA89" s="50">
        <f t="shared" si="255"/>
        <v>0</v>
      </c>
      <c r="BB89" s="50">
        <f t="shared" si="255"/>
        <v>0</v>
      </c>
      <c r="BC89" s="50">
        <f t="shared" si="255"/>
        <v>0</v>
      </c>
      <c r="BD89" s="50">
        <f t="shared" si="255"/>
        <v>214000</v>
      </c>
      <c r="BE89" s="50">
        <f t="shared" si="255"/>
        <v>251500</v>
      </c>
      <c r="BF89" s="50">
        <f t="shared" si="255"/>
        <v>0</v>
      </c>
      <c r="BG89" s="50">
        <f t="shared" ref="BG89:BL89" si="256">SUM(BG83:BG88)</f>
        <v>4854</v>
      </c>
      <c r="BH89" s="50">
        <f t="shared" si="256"/>
        <v>0</v>
      </c>
      <c r="BI89" s="50">
        <f t="shared" si="256"/>
        <v>0</v>
      </c>
      <c r="BJ89" s="50">
        <f t="shared" si="256"/>
        <v>0</v>
      </c>
      <c r="BK89" s="50">
        <f t="shared" si="256"/>
        <v>0</v>
      </c>
      <c r="BL89" s="50">
        <f t="shared" si="256"/>
        <v>0</v>
      </c>
      <c r="BM89" s="50">
        <f>SUM(BM83:BM88)</f>
        <v>0</v>
      </c>
      <c r="BN89" s="50">
        <f>SUM(BN83:BN88)</f>
        <v>0</v>
      </c>
      <c r="BO89" s="50">
        <f>SUM(BO83:BO88)</f>
        <v>0</v>
      </c>
      <c r="BP89" s="50"/>
      <c r="BQ89" s="50">
        <f t="shared" ref="BQ89:CH89" si="257">SUM(BQ83:BQ88)</f>
        <v>0</v>
      </c>
      <c r="BR89" s="50">
        <f t="shared" si="257"/>
        <v>0</v>
      </c>
      <c r="BS89" s="50">
        <f t="shared" si="257"/>
        <v>0</v>
      </c>
      <c r="BT89" s="50">
        <f t="shared" si="257"/>
        <v>0</v>
      </c>
      <c r="BU89" s="50">
        <f t="shared" si="257"/>
        <v>4854</v>
      </c>
      <c r="BV89" s="50">
        <f t="shared" si="257"/>
        <v>68960</v>
      </c>
      <c r="BW89" s="50">
        <f t="shared" si="257"/>
        <v>68960</v>
      </c>
      <c r="BX89" s="50">
        <f t="shared" si="257"/>
        <v>24177379.599999998</v>
      </c>
      <c r="BY89" s="50">
        <f t="shared" si="257"/>
        <v>0</v>
      </c>
      <c r="BZ89" s="50">
        <f t="shared" si="257"/>
        <v>0</v>
      </c>
      <c r="CA89" s="50">
        <f t="shared" si="257"/>
        <v>19123</v>
      </c>
      <c r="CB89" s="50">
        <f t="shared" si="257"/>
        <v>24196502.599999998</v>
      </c>
      <c r="CC89" s="50">
        <f t="shared" si="257"/>
        <v>0</v>
      </c>
      <c r="CD89" s="50">
        <f t="shared" si="257"/>
        <v>0</v>
      </c>
      <c r="CE89" s="50">
        <f t="shared" si="257"/>
        <v>40000</v>
      </c>
      <c r="CF89" s="50">
        <f t="shared" si="257"/>
        <v>0</v>
      </c>
      <c r="CG89" s="50">
        <f t="shared" si="257"/>
        <v>0</v>
      </c>
      <c r="CH89" s="50">
        <f t="shared" si="257"/>
        <v>0</v>
      </c>
      <c r="CI89" s="50">
        <f t="shared" si="203"/>
        <v>40000</v>
      </c>
      <c r="CJ89" s="50">
        <f>SUM(CJ83:CJ88)</f>
        <v>0</v>
      </c>
      <c r="CK89" s="50">
        <f>SUM(CK83:CK88)</f>
        <v>0</v>
      </c>
      <c r="CL89" s="50">
        <f>SUM(CL83:CL88)</f>
        <v>0</v>
      </c>
      <c r="CM89" s="50">
        <f>SUM(CM83:CM88)</f>
        <v>0</v>
      </c>
      <c r="CN89" s="4"/>
      <c r="CO89" s="50">
        <f t="shared" ref="CO89" si="258">SUM(CO83:CO88)</f>
        <v>28443976</v>
      </c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</row>
    <row r="90" spans="1:132" s="4" customFormat="1" ht="24.95" customHeight="1" x14ac:dyDescent="0.25">
      <c r="A90" s="2">
        <v>4233</v>
      </c>
      <c r="B90" s="14" t="s">
        <v>136</v>
      </c>
      <c r="C90" s="49">
        <v>609375</v>
      </c>
      <c r="D90" s="49"/>
      <c r="E90" s="57">
        <f>D90/10*12</f>
        <v>0</v>
      </c>
      <c r="F90" s="49">
        <f>G90-C90</f>
        <v>-609375</v>
      </c>
      <c r="G90" s="50">
        <f t="shared" si="79"/>
        <v>0</v>
      </c>
      <c r="H90" s="49"/>
      <c r="I90" s="49"/>
      <c r="J90" s="51"/>
      <c r="K90" s="49"/>
      <c r="L90" s="50">
        <f t="shared" ref="L90:L97" si="259">SUM(H90:K90)</f>
        <v>0</v>
      </c>
      <c r="M90" s="51"/>
      <c r="N90" s="50">
        <f t="shared" si="34"/>
        <v>0</v>
      </c>
      <c r="O90" s="51"/>
      <c r="P90" s="51"/>
      <c r="Q90" s="51"/>
      <c r="R90" s="51"/>
      <c r="S90" s="51"/>
      <c r="T90" s="51"/>
      <c r="U90" s="51"/>
      <c r="V90" s="51"/>
      <c r="W90" s="49"/>
      <c r="X90" s="49"/>
      <c r="Y90" s="49"/>
      <c r="Z90" s="51"/>
      <c r="AA90" s="51"/>
      <c r="AB90" s="50">
        <f t="shared" si="212"/>
        <v>0</v>
      </c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0">
        <f t="shared" ref="AP90:AP97" si="260">SUM(AC90:AO90)</f>
        <v>0</v>
      </c>
      <c r="AQ90" s="51"/>
      <c r="AR90" s="51"/>
      <c r="AS90" s="49"/>
      <c r="AT90" s="49"/>
      <c r="AU90" s="49"/>
      <c r="AV90" s="51"/>
      <c r="AW90" s="49"/>
      <c r="AX90" s="51"/>
      <c r="AY90" s="51"/>
      <c r="AZ90" s="51"/>
      <c r="BA90" s="51"/>
      <c r="BB90" s="51"/>
      <c r="BC90" s="51"/>
      <c r="BD90" s="51"/>
      <c r="BE90" s="50">
        <f t="shared" ref="BE90:BE97" si="261">SUM(AQ90:BD90)</f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0">
        <f t="shared" ref="BU90:BU97" si="262">SUM(BF90:BT90)</f>
        <v>0</v>
      </c>
      <c r="BV90" s="51"/>
      <c r="BW90" s="50">
        <f t="shared" ref="BW90:BW97" si="263">SUM(BV90:BV90)</f>
        <v>0</v>
      </c>
      <c r="BX90" s="51"/>
      <c r="BY90" s="51"/>
      <c r="BZ90" s="51"/>
      <c r="CA90" s="51"/>
      <c r="CB90" s="50">
        <f t="shared" ref="CB90:CB97" si="264">SUM(BX90:CA90)</f>
        <v>0</v>
      </c>
      <c r="CC90" s="49"/>
      <c r="CD90" s="49"/>
      <c r="CE90" s="49"/>
      <c r="CF90" s="49"/>
      <c r="CG90" s="51"/>
      <c r="CH90" s="49"/>
      <c r="CI90" s="50">
        <f t="shared" si="203"/>
        <v>0</v>
      </c>
      <c r="CJ90" s="49"/>
      <c r="CK90" s="50">
        <f t="shared" ref="CK90:CK97" si="265">SUM(CJ90)</f>
        <v>0</v>
      </c>
      <c r="CL90" s="49"/>
      <c r="CM90" s="50">
        <f t="shared" ref="CM90:CM97" si="266">SUM(CL90)</f>
        <v>0</v>
      </c>
      <c r="CO90" s="51"/>
    </row>
    <row r="91" spans="1:132" s="7" customFormat="1" ht="24.95" customHeight="1" x14ac:dyDescent="0.25">
      <c r="A91" s="5">
        <v>423</v>
      </c>
      <c r="B91" s="6" t="s">
        <v>40</v>
      </c>
      <c r="C91" s="50">
        <v>609375</v>
      </c>
      <c r="D91" s="50">
        <f>SUM(D90)</f>
        <v>0</v>
      </c>
      <c r="E91" s="57">
        <f>SUM(E90)</f>
        <v>0</v>
      </c>
      <c r="F91" s="50">
        <f>SUM(F90)</f>
        <v>-609375</v>
      </c>
      <c r="G91" s="50">
        <f t="shared" si="79"/>
        <v>0</v>
      </c>
      <c r="H91" s="50">
        <f>SUM(H90)</f>
        <v>0</v>
      </c>
      <c r="I91" s="50">
        <f>SUM(I90)</f>
        <v>0</v>
      </c>
      <c r="J91" s="50">
        <f t="shared" ref="J91" si="267">SUM(J90)</f>
        <v>0</v>
      </c>
      <c r="K91" s="50">
        <f>SUM(K90)</f>
        <v>0</v>
      </c>
      <c r="L91" s="50">
        <f t="shared" si="259"/>
        <v>0</v>
      </c>
      <c r="M91" s="50">
        <f>SUM(M90)</f>
        <v>0</v>
      </c>
      <c r="N91" s="50">
        <f t="shared" si="34"/>
        <v>0</v>
      </c>
      <c r="O91" s="50">
        <f>SUM(O90)</f>
        <v>0</v>
      </c>
      <c r="P91" s="50">
        <f t="shared" ref="P91" si="268">SUM(P90)</f>
        <v>0</v>
      </c>
      <c r="Q91" s="50">
        <f t="shared" ref="Q91:AA91" si="269">SUM(Q90)</f>
        <v>0</v>
      </c>
      <c r="R91" s="50">
        <f t="shared" si="269"/>
        <v>0</v>
      </c>
      <c r="S91" s="50">
        <f t="shared" si="269"/>
        <v>0</v>
      </c>
      <c r="T91" s="50">
        <f t="shared" si="269"/>
        <v>0</v>
      </c>
      <c r="U91" s="50">
        <f t="shared" si="269"/>
        <v>0</v>
      </c>
      <c r="V91" s="50">
        <f t="shared" si="269"/>
        <v>0</v>
      </c>
      <c r="W91" s="50">
        <f t="shared" si="269"/>
        <v>0</v>
      </c>
      <c r="X91" s="50">
        <f t="shared" si="269"/>
        <v>0</v>
      </c>
      <c r="Y91" s="50">
        <f t="shared" si="269"/>
        <v>0</v>
      </c>
      <c r="Z91" s="50">
        <f t="shared" si="269"/>
        <v>0</v>
      </c>
      <c r="AA91" s="50">
        <f t="shared" si="269"/>
        <v>0</v>
      </c>
      <c r="AB91" s="50">
        <f t="shared" si="212"/>
        <v>0</v>
      </c>
      <c r="AC91" s="50">
        <f t="shared" ref="AC91:AK91" si="270">SUM(AC90)</f>
        <v>0</v>
      </c>
      <c r="AD91" s="50">
        <f t="shared" si="270"/>
        <v>0</v>
      </c>
      <c r="AE91" s="50">
        <f t="shared" si="270"/>
        <v>0</v>
      </c>
      <c r="AF91" s="50">
        <f t="shared" si="270"/>
        <v>0</v>
      </c>
      <c r="AG91" s="50">
        <f t="shared" si="270"/>
        <v>0</v>
      </c>
      <c r="AH91" s="50">
        <f t="shared" si="270"/>
        <v>0</v>
      </c>
      <c r="AI91" s="50">
        <f t="shared" si="270"/>
        <v>0</v>
      </c>
      <c r="AJ91" s="50">
        <f t="shared" si="270"/>
        <v>0</v>
      </c>
      <c r="AK91" s="50">
        <f t="shared" si="270"/>
        <v>0</v>
      </c>
      <c r="AL91" s="50">
        <f>SUM(AL90)</f>
        <v>0</v>
      </c>
      <c r="AM91" s="50">
        <f>SUM(AM90)</f>
        <v>0</v>
      </c>
      <c r="AN91" s="50">
        <f>SUM(AN90)</f>
        <v>0</v>
      </c>
      <c r="AO91" s="50">
        <f>SUM(AO90)</f>
        <v>0</v>
      </c>
      <c r="AP91" s="50">
        <f t="shared" si="260"/>
        <v>0</v>
      </c>
      <c r="AQ91" s="50">
        <f t="shared" ref="AQ91:AU91" si="271">SUM(AQ90)</f>
        <v>0</v>
      </c>
      <c r="AR91" s="50">
        <f t="shared" si="271"/>
        <v>0</v>
      </c>
      <c r="AS91" s="50">
        <f t="shared" si="271"/>
        <v>0</v>
      </c>
      <c r="AT91" s="50">
        <f t="shared" si="271"/>
        <v>0</v>
      </c>
      <c r="AU91" s="50">
        <f t="shared" si="271"/>
        <v>0</v>
      </c>
      <c r="AV91" s="50">
        <f t="shared" ref="AV91:BD91" si="272">SUM(AV90)</f>
        <v>0</v>
      </c>
      <c r="AW91" s="50">
        <f>SUM(AW90)</f>
        <v>0</v>
      </c>
      <c r="AX91" s="50">
        <f t="shared" si="272"/>
        <v>0</v>
      </c>
      <c r="AY91" s="50">
        <f>SUM(AY90)</f>
        <v>0</v>
      </c>
      <c r="AZ91" s="50">
        <f t="shared" si="272"/>
        <v>0</v>
      </c>
      <c r="BA91" s="50">
        <f t="shared" si="272"/>
        <v>0</v>
      </c>
      <c r="BB91" s="50">
        <f t="shared" si="272"/>
        <v>0</v>
      </c>
      <c r="BC91" s="50">
        <f>SUM(BC90)</f>
        <v>0</v>
      </c>
      <c r="BD91" s="50">
        <f t="shared" si="272"/>
        <v>0</v>
      </c>
      <c r="BE91" s="50">
        <f t="shared" si="261"/>
        <v>0</v>
      </c>
      <c r="BF91" s="50">
        <f>SUM(BF90)</f>
        <v>0</v>
      </c>
      <c r="BG91" s="50">
        <f t="shared" ref="BG91:BO91" si="273">SUM(BG90)</f>
        <v>0</v>
      </c>
      <c r="BH91" s="50">
        <f t="shared" si="273"/>
        <v>0</v>
      </c>
      <c r="BI91" s="50">
        <f t="shared" si="273"/>
        <v>0</v>
      </c>
      <c r="BJ91" s="50">
        <f t="shared" si="273"/>
        <v>0</v>
      </c>
      <c r="BK91" s="50">
        <f t="shared" si="273"/>
        <v>0</v>
      </c>
      <c r="BL91" s="50">
        <f t="shared" si="273"/>
        <v>0</v>
      </c>
      <c r="BM91" s="50">
        <f t="shared" si="273"/>
        <v>0</v>
      </c>
      <c r="BN91" s="50">
        <f t="shared" si="273"/>
        <v>0</v>
      </c>
      <c r="BO91" s="50">
        <f t="shared" si="273"/>
        <v>0</v>
      </c>
      <c r="BP91" s="50"/>
      <c r="BQ91" s="50">
        <f>SUM(BQ90)</f>
        <v>0</v>
      </c>
      <c r="BR91" s="50">
        <f>SUM(BR90)</f>
        <v>0</v>
      </c>
      <c r="BS91" s="50">
        <f>SUM(BS90)</f>
        <v>0</v>
      </c>
      <c r="BT91" s="50">
        <f>SUM(BT90)</f>
        <v>0</v>
      </c>
      <c r="BU91" s="50">
        <f t="shared" si="262"/>
        <v>0</v>
      </c>
      <c r="BV91" s="50">
        <f>SUM(BV90)</f>
        <v>0</v>
      </c>
      <c r="BW91" s="50">
        <f t="shared" si="263"/>
        <v>0</v>
      </c>
      <c r="BX91" s="50">
        <f>SUM(BX90)</f>
        <v>0</v>
      </c>
      <c r="BY91" s="50">
        <f>SUM(BY90)</f>
        <v>0</v>
      </c>
      <c r="BZ91" s="50">
        <f>SUM(BZ90)</f>
        <v>0</v>
      </c>
      <c r="CA91" s="50">
        <f>SUM(CA90)</f>
        <v>0</v>
      </c>
      <c r="CB91" s="50">
        <f t="shared" si="264"/>
        <v>0</v>
      </c>
      <c r="CC91" s="50">
        <f t="shared" ref="CC91:CH91" si="274">SUM(CC90)</f>
        <v>0</v>
      </c>
      <c r="CD91" s="50">
        <f t="shared" si="274"/>
        <v>0</v>
      </c>
      <c r="CE91" s="50">
        <f t="shared" si="274"/>
        <v>0</v>
      </c>
      <c r="CF91" s="50">
        <f t="shared" si="274"/>
        <v>0</v>
      </c>
      <c r="CG91" s="50">
        <f t="shared" si="274"/>
        <v>0</v>
      </c>
      <c r="CH91" s="50">
        <f t="shared" si="274"/>
        <v>0</v>
      </c>
      <c r="CI91" s="50">
        <f t="shared" si="203"/>
        <v>0</v>
      </c>
      <c r="CJ91" s="50">
        <f>SUM(CJ90)</f>
        <v>0</v>
      </c>
      <c r="CK91" s="50">
        <f t="shared" si="265"/>
        <v>0</v>
      </c>
      <c r="CL91" s="50">
        <f>SUM(CL90)</f>
        <v>0</v>
      </c>
      <c r="CM91" s="50">
        <f t="shared" si="266"/>
        <v>0</v>
      </c>
      <c r="CN91" s="4"/>
      <c r="CO91" s="50">
        <f>SUM(CO90)</f>
        <v>0</v>
      </c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</row>
    <row r="92" spans="1:132" s="4" customFormat="1" ht="24.95" customHeight="1" x14ac:dyDescent="0.25">
      <c r="A92" s="2">
        <v>4241</v>
      </c>
      <c r="B92" s="3" t="s">
        <v>41</v>
      </c>
      <c r="C92" s="49">
        <v>17306</v>
      </c>
      <c r="D92" s="49">
        <v>9409.61</v>
      </c>
      <c r="E92" s="57">
        <v>20000</v>
      </c>
      <c r="F92" s="49">
        <f>G92-C92</f>
        <v>14194</v>
      </c>
      <c r="G92" s="50">
        <f t="shared" si="79"/>
        <v>31500</v>
      </c>
      <c r="H92" s="51"/>
      <c r="I92" s="51"/>
      <c r="J92" s="51"/>
      <c r="K92" s="51">
        <v>5000</v>
      </c>
      <c r="L92" s="50">
        <f t="shared" si="259"/>
        <v>5000</v>
      </c>
      <c r="M92" s="51"/>
      <c r="N92" s="50">
        <f t="shared" si="34"/>
        <v>0</v>
      </c>
      <c r="O92" s="51">
        <v>10000</v>
      </c>
      <c r="P92" s="51"/>
      <c r="Q92" s="51"/>
      <c r="R92" s="51"/>
      <c r="S92" s="51"/>
      <c r="T92" s="51"/>
      <c r="U92" s="51"/>
      <c r="V92" s="51"/>
      <c r="W92" s="49"/>
      <c r="X92" s="49"/>
      <c r="Y92" s="49"/>
      <c r="Z92" s="51"/>
      <c r="AA92" s="51"/>
      <c r="AB92" s="50">
        <f t="shared" si="212"/>
        <v>10000</v>
      </c>
      <c r="AC92" s="51">
        <v>14000</v>
      </c>
      <c r="AD92" s="51"/>
      <c r="AE92" s="51"/>
      <c r="AF92" s="51"/>
      <c r="AG92" s="51">
        <v>2500</v>
      </c>
      <c r="AH92" s="51"/>
      <c r="AI92" s="51"/>
      <c r="AJ92" s="51"/>
      <c r="AK92" s="51"/>
      <c r="AL92" s="51"/>
      <c r="AM92" s="51"/>
      <c r="AN92" s="51"/>
      <c r="AO92" s="51"/>
      <c r="AP92" s="50">
        <f t="shared" si="260"/>
        <v>16500</v>
      </c>
      <c r="AQ92" s="51"/>
      <c r="AR92" s="51"/>
      <c r="AS92" s="49"/>
      <c r="AT92" s="49"/>
      <c r="AU92" s="49"/>
      <c r="AV92" s="51"/>
      <c r="AW92" s="49"/>
      <c r="AX92" s="51"/>
      <c r="AY92" s="51"/>
      <c r="AZ92" s="51"/>
      <c r="BA92" s="51"/>
      <c r="BB92" s="51"/>
      <c r="BC92" s="51"/>
      <c r="BD92" s="51"/>
      <c r="BE92" s="50">
        <f t="shared" si="261"/>
        <v>0</v>
      </c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0">
        <f t="shared" si="262"/>
        <v>0</v>
      </c>
      <c r="BV92" s="51"/>
      <c r="BW92" s="50">
        <f t="shared" si="263"/>
        <v>0</v>
      </c>
      <c r="BX92" s="51"/>
      <c r="BY92" s="49"/>
      <c r="BZ92" s="49"/>
      <c r="CA92" s="51"/>
      <c r="CB92" s="50">
        <f t="shared" si="264"/>
        <v>0</v>
      </c>
      <c r="CC92" s="49"/>
      <c r="CD92" s="49"/>
      <c r="CE92" s="49"/>
      <c r="CF92" s="49"/>
      <c r="CG92" s="51"/>
      <c r="CH92" s="49"/>
      <c r="CI92" s="50">
        <f t="shared" si="203"/>
        <v>0</v>
      </c>
      <c r="CJ92" s="49"/>
      <c r="CK92" s="50">
        <f t="shared" si="265"/>
        <v>0</v>
      </c>
      <c r="CL92" s="49"/>
      <c r="CM92" s="50">
        <f t="shared" si="266"/>
        <v>0</v>
      </c>
      <c r="CO92" s="51"/>
    </row>
    <row r="93" spans="1:132" s="7" customFormat="1" ht="24.95" customHeight="1" x14ac:dyDescent="0.25">
      <c r="A93" s="5">
        <v>424</v>
      </c>
      <c r="B93" s="6" t="s">
        <v>42</v>
      </c>
      <c r="C93" s="50">
        <v>17306</v>
      </c>
      <c r="D93" s="50">
        <f>SUM(D92)</f>
        <v>9409.61</v>
      </c>
      <c r="E93" s="57">
        <f>SUM(E92)</f>
        <v>20000</v>
      </c>
      <c r="F93" s="50">
        <f>SUM(F92)</f>
        <v>14194</v>
      </c>
      <c r="G93" s="50">
        <f t="shared" si="79"/>
        <v>31500</v>
      </c>
      <c r="H93" s="50">
        <f>SUM(H92)</f>
        <v>0</v>
      </c>
      <c r="I93" s="50">
        <f>SUM(I92)</f>
        <v>0</v>
      </c>
      <c r="J93" s="50">
        <f t="shared" ref="J93" si="275">SUM(J92)</f>
        <v>0</v>
      </c>
      <c r="K93" s="50">
        <f>SUM(K92)</f>
        <v>5000</v>
      </c>
      <c r="L93" s="50">
        <f t="shared" si="259"/>
        <v>5000</v>
      </c>
      <c r="M93" s="50">
        <f>SUM(M92)</f>
        <v>0</v>
      </c>
      <c r="N93" s="50">
        <f t="shared" si="34"/>
        <v>0</v>
      </c>
      <c r="O93" s="50">
        <f>SUM(O92)</f>
        <v>10000</v>
      </c>
      <c r="P93" s="50">
        <f t="shared" ref="P93" si="276">SUM(P92)</f>
        <v>0</v>
      </c>
      <c r="Q93" s="50">
        <f t="shared" ref="Q93:AA93" si="277">SUM(Q92)</f>
        <v>0</v>
      </c>
      <c r="R93" s="50">
        <f t="shared" si="277"/>
        <v>0</v>
      </c>
      <c r="S93" s="50">
        <f t="shared" si="277"/>
        <v>0</v>
      </c>
      <c r="T93" s="50">
        <f t="shared" si="277"/>
        <v>0</v>
      </c>
      <c r="U93" s="50">
        <f t="shared" si="277"/>
        <v>0</v>
      </c>
      <c r="V93" s="50">
        <f t="shared" si="277"/>
        <v>0</v>
      </c>
      <c r="W93" s="50">
        <f t="shared" si="277"/>
        <v>0</v>
      </c>
      <c r="X93" s="50">
        <f t="shared" si="277"/>
        <v>0</v>
      </c>
      <c r="Y93" s="50">
        <f t="shared" si="277"/>
        <v>0</v>
      </c>
      <c r="Z93" s="50">
        <f t="shared" si="277"/>
        <v>0</v>
      </c>
      <c r="AA93" s="50">
        <f t="shared" si="277"/>
        <v>0</v>
      </c>
      <c r="AB93" s="50">
        <f t="shared" si="212"/>
        <v>10000</v>
      </c>
      <c r="AC93" s="50">
        <f t="shared" ref="AC93:AK93" si="278">SUM(AC92)</f>
        <v>14000</v>
      </c>
      <c r="AD93" s="50">
        <f t="shared" si="278"/>
        <v>0</v>
      </c>
      <c r="AE93" s="50">
        <f t="shared" si="278"/>
        <v>0</v>
      </c>
      <c r="AF93" s="50">
        <f t="shared" si="278"/>
        <v>0</v>
      </c>
      <c r="AG93" s="50">
        <f t="shared" si="278"/>
        <v>2500</v>
      </c>
      <c r="AH93" s="50">
        <f t="shared" si="278"/>
        <v>0</v>
      </c>
      <c r="AI93" s="50">
        <f t="shared" si="278"/>
        <v>0</v>
      </c>
      <c r="AJ93" s="50">
        <f t="shared" si="278"/>
        <v>0</v>
      </c>
      <c r="AK93" s="50">
        <f t="shared" si="278"/>
        <v>0</v>
      </c>
      <c r="AL93" s="50">
        <f>SUM(AL92)</f>
        <v>0</v>
      </c>
      <c r="AM93" s="50">
        <f>SUM(AM92)</f>
        <v>0</v>
      </c>
      <c r="AN93" s="50">
        <f>SUM(AN92)</f>
        <v>0</v>
      </c>
      <c r="AO93" s="50">
        <f>SUM(AO92)</f>
        <v>0</v>
      </c>
      <c r="AP93" s="50">
        <f t="shared" si="260"/>
        <v>16500</v>
      </c>
      <c r="AQ93" s="50">
        <f t="shared" ref="AQ93:AU93" si="279">SUM(AQ92)</f>
        <v>0</v>
      </c>
      <c r="AR93" s="50">
        <f t="shared" si="279"/>
        <v>0</v>
      </c>
      <c r="AS93" s="50">
        <f t="shared" si="279"/>
        <v>0</v>
      </c>
      <c r="AT93" s="50">
        <f t="shared" si="279"/>
        <v>0</v>
      </c>
      <c r="AU93" s="50">
        <f t="shared" si="279"/>
        <v>0</v>
      </c>
      <c r="AV93" s="50">
        <f t="shared" ref="AV93:BD93" si="280">SUM(AV92)</f>
        <v>0</v>
      </c>
      <c r="AW93" s="50">
        <f>SUM(AW92)</f>
        <v>0</v>
      </c>
      <c r="AX93" s="50">
        <f t="shared" si="280"/>
        <v>0</v>
      </c>
      <c r="AY93" s="50">
        <f>SUM(AY92)</f>
        <v>0</v>
      </c>
      <c r="AZ93" s="50">
        <f t="shared" si="280"/>
        <v>0</v>
      </c>
      <c r="BA93" s="50">
        <f t="shared" si="280"/>
        <v>0</v>
      </c>
      <c r="BB93" s="50">
        <f t="shared" si="280"/>
        <v>0</v>
      </c>
      <c r="BC93" s="50">
        <f>SUM(BC92)</f>
        <v>0</v>
      </c>
      <c r="BD93" s="50">
        <f t="shared" si="280"/>
        <v>0</v>
      </c>
      <c r="BE93" s="50">
        <f t="shared" si="261"/>
        <v>0</v>
      </c>
      <c r="BF93" s="50">
        <f>SUM(BF92)</f>
        <v>0</v>
      </c>
      <c r="BG93" s="50">
        <f t="shared" ref="BG93:BO93" si="281">SUM(BG92)</f>
        <v>0</v>
      </c>
      <c r="BH93" s="50">
        <f t="shared" si="281"/>
        <v>0</v>
      </c>
      <c r="BI93" s="50">
        <f t="shared" si="281"/>
        <v>0</v>
      </c>
      <c r="BJ93" s="50">
        <f t="shared" si="281"/>
        <v>0</v>
      </c>
      <c r="BK93" s="50">
        <f t="shared" si="281"/>
        <v>0</v>
      </c>
      <c r="BL93" s="50">
        <f t="shared" si="281"/>
        <v>0</v>
      </c>
      <c r="BM93" s="50">
        <f t="shared" si="281"/>
        <v>0</v>
      </c>
      <c r="BN93" s="50">
        <f t="shared" si="281"/>
        <v>0</v>
      </c>
      <c r="BO93" s="50">
        <f t="shared" si="281"/>
        <v>0</v>
      </c>
      <c r="BP93" s="50"/>
      <c r="BQ93" s="50">
        <f>SUM(BQ92)</f>
        <v>0</v>
      </c>
      <c r="BR93" s="50">
        <f>SUM(BR92)</f>
        <v>0</v>
      </c>
      <c r="BS93" s="50">
        <f>SUM(BS92)</f>
        <v>0</v>
      </c>
      <c r="BT93" s="50">
        <f>SUM(BT92)</f>
        <v>0</v>
      </c>
      <c r="BU93" s="50">
        <f t="shared" si="262"/>
        <v>0</v>
      </c>
      <c r="BV93" s="50">
        <f>SUM(BV92)</f>
        <v>0</v>
      </c>
      <c r="BW93" s="50">
        <f t="shared" si="263"/>
        <v>0</v>
      </c>
      <c r="BX93" s="50">
        <f>SUM(BX92)</f>
        <v>0</v>
      </c>
      <c r="BY93" s="50">
        <f>SUM(BY92)</f>
        <v>0</v>
      </c>
      <c r="BZ93" s="50">
        <f>SUM(BZ92)</f>
        <v>0</v>
      </c>
      <c r="CA93" s="50">
        <f>SUM(CA92)</f>
        <v>0</v>
      </c>
      <c r="CB93" s="50">
        <f t="shared" si="264"/>
        <v>0</v>
      </c>
      <c r="CC93" s="50">
        <f t="shared" ref="CC93:CH93" si="282">SUM(CC92)</f>
        <v>0</v>
      </c>
      <c r="CD93" s="50">
        <f t="shared" si="282"/>
        <v>0</v>
      </c>
      <c r="CE93" s="50">
        <f t="shared" si="282"/>
        <v>0</v>
      </c>
      <c r="CF93" s="50">
        <f t="shared" si="282"/>
        <v>0</v>
      </c>
      <c r="CG93" s="50">
        <f t="shared" si="282"/>
        <v>0</v>
      </c>
      <c r="CH93" s="50">
        <f t="shared" si="282"/>
        <v>0</v>
      </c>
      <c r="CI93" s="50">
        <f t="shared" si="203"/>
        <v>0</v>
      </c>
      <c r="CJ93" s="50">
        <f>SUM(CJ92)</f>
        <v>0</v>
      </c>
      <c r="CK93" s="50">
        <f t="shared" si="265"/>
        <v>0</v>
      </c>
      <c r="CL93" s="50">
        <f>SUM(CL92)</f>
        <v>0</v>
      </c>
      <c r="CM93" s="50">
        <f t="shared" si="266"/>
        <v>0</v>
      </c>
      <c r="CN93" s="4"/>
      <c r="CO93" s="50">
        <f>SUM(CO92)</f>
        <v>0</v>
      </c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</row>
    <row r="94" spans="1:132" s="4" customFormat="1" ht="24.95" customHeight="1" x14ac:dyDescent="0.25">
      <c r="A94" s="2">
        <v>4262</v>
      </c>
      <c r="B94" s="3" t="s">
        <v>43</v>
      </c>
      <c r="C94" s="49">
        <v>1063702</v>
      </c>
      <c r="D94" s="49">
        <v>1158902.5900000001</v>
      </c>
      <c r="E94" s="57">
        <v>1200000</v>
      </c>
      <c r="F94" s="49">
        <f>G94-C94</f>
        <v>105437</v>
      </c>
      <c r="G94" s="50">
        <f t="shared" si="79"/>
        <v>1169139</v>
      </c>
      <c r="H94" s="51"/>
      <c r="I94" s="51"/>
      <c r="J94" s="51"/>
      <c r="K94" s="51">
        <v>14000</v>
      </c>
      <c r="L94" s="50">
        <f t="shared" si="259"/>
        <v>14000</v>
      </c>
      <c r="M94" s="51">
        <f>CO94*15%</f>
        <v>125572.5</v>
      </c>
      <c r="N94" s="50">
        <f t="shared" si="34"/>
        <v>125572.5</v>
      </c>
      <c r="O94" s="51">
        <v>60000</v>
      </c>
      <c r="P94" s="51"/>
      <c r="Q94" s="51"/>
      <c r="R94" s="51"/>
      <c r="S94" s="51"/>
      <c r="T94" s="51"/>
      <c r="U94" s="51"/>
      <c r="V94" s="51"/>
      <c r="W94" s="49"/>
      <c r="X94" s="49"/>
      <c r="Y94" s="49"/>
      <c r="Z94" s="51"/>
      <c r="AA94" s="51"/>
      <c r="AB94" s="50">
        <f t="shared" si="212"/>
        <v>60000</v>
      </c>
      <c r="AC94" s="51">
        <v>40000</v>
      </c>
      <c r="AD94" s="51"/>
      <c r="AE94" s="51"/>
      <c r="AF94" s="51"/>
      <c r="AG94" s="51">
        <v>20000</v>
      </c>
      <c r="AH94" s="51"/>
      <c r="AI94" s="51"/>
      <c r="AJ94" s="51"/>
      <c r="AK94" s="51">
        <v>3000</v>
      </c>
      <c r="AL94" s="51"/>
      <c r="AM94" s="51">
        <v>7301</v>
      </c>
      <c r="AN94" s="51"/>
      <c r="AO94" s="51"/>
      <c r="AP94" s="50">
        <f t="shared" si="260"/>
        <v>70301</v>
      </c>
      <c r="AQ94" s="51"/>
      <c r="AR94" s="51"/>
      <c r="AS94" s="49"/>
      <c r="AT94" s="49"/>
      <c r="AU94" s="49"/>
      <c r="AV94" s="51"/>
      <c r="AW94" s="49"/>
      <c r="AX94" s="51"/>
      <c r="AY94" s="51"/>
      <c r="AZ94" s="51"/>
      <c r="BA94" s="51"/>
      <c r="BB94" s="51"/>
      <c r="BC94" s="51"/>
      <c r="BD94" s="51"/>
      <c r="BE94" s="50">
        <f t="shared" si="261"/>
        <v>0</v>
      </c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0">
        <f t="shared" si="262"/>
        <v>0</v>
      </c>
      <c r="BV94" s="51">
        <v>187688</v>
      </c>
      <c r="BW94" s="50">
        <f t="shared" si="263"/>
        <v>187688</v>
      </c>
      <c r="BX94" s="51">
        <f>CO94*85%</f>
        <v>711577.5</v>
      </c>
      <c r="BY94" s="49"/>
      <c r="BZ94" s="49"/>
      <c r="CA94" s="51"/>
      <c r="CB94" s="50">
        <f t="shared" si="264"/>
        <v>711577.5</v>
      </c>
      <c r="CC94" s="49"/>
      <c r="CD94" s="49"/>
      <c r="CE94" s="49"/>
      <c r="CF94" s="49"/>
      <c r="CG94" s="51"/>
      <c r="CH94" s="49"/>
      <c r="CI94" s="50">
        <f t="shared" si="203"/>
        <v>0</v>
      </c>
      <c r="CJ94" s="49"/>
      <c r="CK94" s="50">
        <f t="shared" si="265"/>
        <v>0</v>
      </c>
      <c r="CL94" s="49"/>
      <c r="CM94" s="50">
        <f t="shared" si="266"/>
        <v>0</v>
      </c>
      <c r="CO94" s="51">
        <v>837150</v>
      </c>
    </row>
    <row r="95" spans="1:132" s="7" customFormat="1" ht="24.95" customHeight="1" x14ac:dyDescent="0.25">
      <c r="A95" s="5">
        <v>426</v>
      </c>
      <c r="B95" s="6" t="s">
        <v>44</v>
      </c>
      <c r="C95" s="50">
        <v>1063702</v>
      </c>
      <c r="D95" s="50">
        <f>SUM(D94)</f>
        <v>1158902.5900000001</v>
      </c>
      <c r="E95" s="57">
        <f>SUM(E94)</f>
        <v>1200000</v>
      </c>
      <c r="F95" s="50">
        <f>SUM(F94)</f>
        <v>105437</v>
      </c>
      <c r="G95" s="50">
        <f t="shared" si="79"/>
        <v>1169139</v>
      </c>
      <c r="H95" s="50">
        <f>SUM(H94)</f>
        <v>0</v>
      </c>
      <c r="I95" s="50">
        <f>SUM(I94)</f>
        <v>0</v>
      </c>
      <c r="J95" s="50">
        <f>SUM(J94)</f>
        <v>0</v>
      </c>
      <c r="K95" s="50">
        <f>SUM(K94)</f>
        <v>14000</v>
      </c>
      <c r="L95" s="50">
        <f t="shared" si="259"/>
        <v>14000</v>
      </c>
      <c r="M95" s="50">
        <f>SUM(M94)</f>
        <v>125572.5</v>
      </c>
      <c r="N95" s="50">
        <f t="shared" si="34"/>
        <v>125572.5</v>
      </c>
      <c r="O95" s="50">
        <f t="shared" ref="O95:AA95" si="283">SUM(O94)</f>
        <v>60000</v>
      </c>
      <c r="P95" s="50">
        <f>SUM(P94)</f>
        <v>0</v>
      </c>
      <c r="Q95" s="50">
        <f>SUM(Q94)</f>
        <v>0</v>
      </c>
      <c r="R95" s="50">
        <f>SUM(R94)</f>
        <v>0</v>
      </c>
      <c r="S95" s="50">
        <f>SUM(S94)</f>
        <v>0</v>
      </c>
      <c r="T95" s="50">
        <f t="shared" si="283"/>
        <v>0</v>
      </c>
      <c r="U95" s="50">
        <f t="shared" si="283"/>
        <v>0</v>
      </c>
      <c r="V95" s="50">
        <f t="shared" si="283"/>
        <v>0</v>
      </c>
      <c r="W95" s="50">
        <f t="shared" si="283"/>
        <v>0</v>
      </c>
      <c r="X95" s="50">
        <f t="shared" si="283"/>
        <v>0</v>
      </c>
      <c r="Y95" s="50">
        <f t="shared" si="283"/>
        <v>0</v>
      </c>
      <c r="Z95" s="50">
        <f t="shared" si="283"/>
        <v>0</v>
      </c>
      <c r="AA95" s="50">
        <f t="shared" si="283"/>
        <v>0</v>
      </c>
      <c r="AB95" s="50">
        <f t="shared" si="212"/>
        <v>60000</v>
      </c>
      <c r="AC95" s="50">
        <f t="shared" ref="AC95:AO95" si="284">SUM(AC94)</f>
        <v>40000</v>
      </c>
      <c r="AD95" s="50">
        <f t="shared" si="284"/>
        <v>0</v>
      </c>
      <c r="AE95" s="50">
        <f t="shared" si="284"/>
        <v>0</v>
      </c>
      <c r="AF95" s="50">
        <f t="shared" si="284"/>
        <v>0</v>
      </c>
      <c r="AG95" s="50">
        <f t="shared" si="284"/>
        <v>20000</v>
      </c>
      <c r="AH95" s="50">
        <f t="shared" si="284"/>
        <v>0</v>
      </c>
      <c r="AI95" s="50">
        <f t="shared" si="284"/>
        <v>0</v>
      </c>
      <c r="AJ95" s="50">
        <f t="shared" si="284"/>
        <v>0</v>
      </c>
      <c r="AK95" s="50">
        <f t="shared" si="284"/>
        <v>3000</v>
      </c>
      <c r="AL95" s="50">
        <f t="shared" ref="AL95" si="285">SUM(AL94)</f>
        <v>0</v>
      </c>
      <c r="AM95" s="50">
        <f t="shared" si="284"/>
        <v>7301</v>
      </c>
      <c r="AN95" s="50">
        <f t="shared" si="284"/>
        <v>0</v>
      </c>
      <c r="AO95" s="50">
        <f t="shared" si="284"/>
        <v>0</v>
      </c>
      <c r="AP95" s="50">
        <f t="shared" si="260"/>
        <v>70301</v>
      </c>
      <c r="AQ95" s="50">
        <f t="shared" ref="AQ95:BD95" si="286">SUM(AQ94)</f>
        <v>0</v>
      </c>
      <c r="AR95" s="50">
        <f t="shared" si="286"/>
        <v>0</v>
      </c>
      <c r="AS95" s="50">
        <f t="shared" si="286"/>
        <v>0</v>
      </c>
      <c r="AT95" s="50">
        <f t="shared" si="286"/>
        <v>0</v>
      </c>
      <c r="AU95" s="50">
        <f>SUM(AU94)</f>
        <v>0</v>
      </c>
      <c r="AV95" s="50">
        <f t="shared" si="286"/>
        <v>0</v>
      </c>
      <c r="AW95" s="50">
        <f>SUM(AW94)</f>
        <v>0</v>
      </c>
      <c r="AX95" s="50">
        <f t="shared" si="286"/>
        <v>0</v>
      </c>
      <c r="AY95" s="50">
        <f>SUM(AY94)</f>
        <v>0</v>
      </c>
      <c r="AZ95" s="50">
        <f t="shared" si="286"/>
        <v>0</v>
      </c>
      <c r="BA95" s="50">
        <f t="shared" si="286"/>
        <v>0</v>
      </c>
      <c r="BB95" s="50">
        <f t="shared" si="286"/>
        <v>0</v>
      </c>
      <c r="BC95" s="50">
        <f>SUM(BC94)</f>
        <v>0</v>
      </c>
      <c r="BD95" s="50">
        <f t="shared" si="286"/>
        <v>0</v>
      </c>
      <c r="BE95" s="50">
        <f t="shared" si="261"/>
        <v>0</v>
      </c>
      <c r="BF95" s="50">
        <f t="shared" ref="BF95:BT95" si="287">SUM(BF94)</f>
        <v>0</v>
      </c>
      <c r="BG95" s="50">
        <f t="shared" si="287"/>
        <v>0</v>
      </c>
      <c r="BH95" s="50">
        <f t="shared" si="287"/>
        <v>0</v>
      </c>
      <c r="BI95" s="50">
        <f t="shared" si="287"/>
        <v>0</v>
      </c>
      <c r="BJ95" s="50">
        <f t="shared" si="287"/>
        <v>0</v>
      </c>
      <c r="BK95" s="50">
        <f t="shared" si="287"/>
        <v>0</v>
      </c>
      <c r="BL95" s="50">
        <f t="shared" si="287"/>
        <v>0</v>
      </c>
      <c r="BM95" s="50">
        <f t="shared" si="287"/>
        <v>0</v>
      </c>
      <c r="BN95" s="50">
        <f t="shared" si="287"/>
        <v>0</v>
      </c>
      <c r="BO95" s="50">
        <f t="shared" si="287"/>
        <v>0</v>
      </c>
      <c r="BP95" s="50">
        <f t="shared" si="287"/>
        <v>0</v>
      </c>
      <c r="BQ95" s="50">
        <f t="shared" si="287"/>
        <v>0</v>
      </c>
      <c r="BR95" s="50">
        <f t="shared" si="287"/>
        <v>0</v>
      </c>
      <c r="BS95" s="50">
        <f t="shared" si="287"/>
        <v>0</v>
      </c>
      <c r="BT95" s="50">
        <f t="shared" si="287"/>
        <v>0</v>
      </c>
      <c r="BU95" s="50">
        <f t="shared" si="262"/>
        <v>0</v>
      </c>
      <c r="BV95" s="50">
        <f>SUM(BV94)</f>
        <v>187688</v>
      </c>
      <c r="BW95" s="50">
        <f t="shared" si="263"/>
        <v>187688</v>
      </c>
      <c r="BX95" s="50">
        <f>SUM(BX94)</f>
        <v>711577.5</v>
      </c>
      <c r="BY95" s="50">
        <f>SUM(BY94)</f>
        <v>0</v>
      </c>
      <c r="BZ95" s="50">
        <f>SUM(BZ94)</f>
        <v>0</v>
      </c>
      <c r="CA95" s="50">
        <f>SUM(CA94)</f>
        <v>0</v>
      </c>
      <c r="CB95" s="50">
        <f t="shared" si="264"/>
        <v>711577.5</v>
      </c>
      <c r="CC95" s="50">
        <f t="shared" ref="CC95:CH95" si="288">SUM(CC94)</f>
        <v>0</v>
      </c>
      <c r="CD95" s="50">
        <f t="shared" si="288"/>
        <v>0</v>
      </c>
      <c r="CE95" s="50">
        <f t="shared" si="288"/>
        <v>0</v>
      </c>
      <c r="CF95" s="50">
        <f t="shared" si="288"/>
        <v>0</v>
      </c>
      <c r="CG95" s="50">
        <f t="shared" si="288"/>
        <v>0</v>
      </c>
      <c r="CH95" s="50">
        <f t="shared" si="288"/>
        <v>0</v>
      </c>
      <c r="CI95" s="50">
        <f t="shared" si="203"/>
        <v>0</v>
      </c>
      <c r="CJ95" s="50">
        <f>SUM(CJ94)</f>
        <v>0</v>
      </c>
      <c r="CK95" s="50">
        <f t="shared" si="265"/>
        <v>0</v>
      </c>
      <c r="CL95" s="50">
        <f>SUM(CL94)</f>
        <v>0</v>
      </c>
      <c r="CM95" s="50">
        <f t="shared" si="266"/>
        <v>0</v>
      </c>
      <c r="CN95" s="4"/>
      <c r="CO95" s="50">
        <f>SUM(CO94)</f>
        <v>837150</v>
      </c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</row>
    <row r="96" spans="1:132" s="7" customFormat="1" ht="24.95" customHeight="1" x14ac:dyDescent="0.25">
      <c r="A96" s="5">
        <v>42</v>
      </c>
      <c r="B96" s="6" t="s">
        <v>45</v>
      </c>
      <c r="C96" s="50">
        <v>44958788</v>
      </c>
      <c r="D96" s="50">
        <f t="shared" ref="D96:K96" si="289">SUM(D82,D89,D91,D93,D95)</f>
        <v>35088683.060000002</v>
      </c>
      <c r="E96" s="57">
        <f t="shared" si="289"/>
        <v>35598000</v>
      </c>
      <c r="F96" s="50">
        <f t="shared" si="289"/>
        <v>-9478426</v>
      </c>
      <c r="G96" s="50">
        <f t="shared" si="289"/>
        <v>35480362</v>
      </c>
      <c r="H96" s="50">
        <f t="shared" si="289"/>
        <v>0</v>
      </c>
      <c r="I96" s="50">
        <f t="shared" si="289"/>
        <v>197000</v>
      </c>
      <c r="J96" s="50">
        <f t="shared" si="289"/>
        <v>0</v>
      </c>
      <c r="K96" s="50">
        <f t="shared" si="289"/>
        <v>48000</v>
      </c>
      <c r="L96" s="50">
        <f t="shared" si="259"/>
        <v>245000</v>
      </c>
      <c r="M96" s="50">
        <f>SUM(M82,M89,M91,M93,M95)</f>
        <v>5108540.3999999994</v>
      </c>
      <c r="N96" s="50">
        <f t="shared" si="34"/>
        <v>5108540.3999999994</v>
      </c>
      <c r="O96" s="50">
        <f t="shared" ref="O96:AA96" si="290">SUM(O82,O89,O91,O93,O95)</f>
        <v>233000</v>
      </c>
      <c r="P96" s="50">
        <f>SUM(P82,P89,P91,P93,P95)</f>
        <v>0</v>
      </c>
      <c r="Q96" s="50">
        <f>SUM(Q82,Q89,Q91,Q93,Q95)</f>
        <v>0</v>
      </c>
      <c r="R96" s="50">
        <f>SUM(R82,R89,R91,R93,R95)</f>
        <v>0</v>
      </c>
      <c r="S96" s="50">
        <f>SUM(S82,S89,S91,S93,S95)</f>
        <v>0</v>
      </c>
      <c r="T96" s="50">
        <f t="shared" si="290"/>
        <v>0</v>
      </c>
      <c r="U96" s="50">
        <f t="shared" si="290"/>
        <v>0</v>
      </c>
      <c r="V96" s="50">
        <f t="shared" si="290"/>
        <v>0</v>
      </c>
      <c r="W96" s="50">
        <f t="shared" si="290"/>
        <v>0</v>
      </c>
      <c r="X96" s="50">
        <f t="shared" si="290"/>
        <v>0</v>
      </c>
      <c r="Y96" s="50">
        <f t="shared" si="290"/>
        <v>0</v>
      </c>
      <c r="Z96" s="50">
        <f t="shared" si="290"/>
        <v>0</v>
      </c>
      <c r="AA96" s="50">
        <f t="shared" si="290"/>
        <v>0</v>
      </c>
      <c r="AB96" s="50">
        <f t="shared" si="212"/>
        <v>233000</v>
      </c>
      <c r="AC96" s="50">
        <f t="shared" ref="AC96:AO96" si="291">SUM(AC82,AC89,AC91,AC93,AC95)</f>
        <v>149000</v>
      </c>
      <c r="AD96" s="50">
        <f t="shared" si="291"/>
        <v>0</v>
      </c>
      <c r="AE96" s="50">
        <f t="shared" si="291"/>
        <v>0</v>
      </c>
      <c r="AF96" s="50">
        <f t="shared" si="291"/>
        <v>0</v>
      </c>
      <c r="AG96" s="50">
        <f t="shared" si="291"/>
        <v>127500</v>
      </c>
      <c r="AH96" s="50">
        <f t="shared" si="291"/>
        <v>0</v>
      </c>
      <c r="AI96" s="50">
        <f t="shared" si="291"/>
        <v>0</v>
      </c>
      <c r="AJ96" s="50">
        <f t="shared" si="291"/>
        <v>0</v>
      </c>
      <c r="AK96" s="50">
        <f t="shared" si="291"/>
        <v>89500</v>
      </c>
      <c r="AL96" s="50">
        <f t="shared" ref="AL96" si="292">SUM(AL82,AL89,AL91,AL93,AL95)</f>
        <v>0</v>
      </c>
      <c r="AM96" s="50">
        <f t="shared" si="291"/>
        <v>7301</v>
      </c>
      <c r="AN96" s="50">
        <f t="shared" si="291"/>
        <v>0</v>
      </c>
      <c r="AO96" s="50">
        <f t="shared" si="291"/>
        <v>0</v>
      </c>
      <c r="AP96" s="50">
        <f t="shared" si="260"/>
        <v>373301</v>
      </c>
      <c r="AQ96" s="50">
        <f t="shared" ref="AQ96:BD96" si="293">SUM(AQ82,AQ89,AQ91,AQ93,AQ95)</f>
        <v>0</v>
      </c>
      <c r="AR96" s="50">
        <f t="shared" si="293"/>
        <v>37500</v>
      </c>
      <c r="AS96" s="50">
        <f t="shared" si="293"/>
        <v>0</v>
      </c>
      <c r="AT96" s="50">
        <f t="shared" si="293"/>
        <v>0</v>
      </c>
      <c r="AU96" s="50">
        <f>SUM(AU82,AU89,AU91,AU93,AU95)</f>
        <v>0</v>
      </c>
      <c r="AV96" s="50">
        <f t="shared" si="293"/>
        <v>0</v>
      </c>
      <c r="AW96" s="50">
        <f>SUM(AW82,AW89,AW91,AW93,AW95)</f>
        <v>0</v>
      </c>
      <c r="AX96" s="50">
        <f t="shared" si="293"/>
        <v>0</v>
      </c>
      <c r="AY96" s="50">
        <f>SUM(AY82,AY89,AY91,AY93,AY95)</f>
        <v>0</v>
      </c>
      <c r="AZ96" s="50">
        <f t="shared" si="293"/>
        <v>0</v>
      </c>
      <c r="BA96" s="50">
        <f t="shared" si="293"/>
        <v>0</v>
      </c>
      <c r="BB96" s="50">
        <f t="shared" si="293"/>
        <v>0</v>
      </c>
      <c r="BC96" s="50">
        <f>SUM(BC82,BC89,BC91,BC93,BC95)</f>
        <v>0</v>
      </c>
      <c r="BD96" s="50">
        <f t="shared" si="293"/>
        <v>214000</v>
      </c>
      <c r="BE96" s="50">
        <f t="shared" si="261"/>
        <v>251500</v>
      </c>
      <c r="BF96" s="50">
        <f t="shared" ref="BF96:BT96" si="294">SUM(BF82,BF89,BF91,BF93,BF95)</f>
        <v>0</v>
      </c>
      <c r="BG96" s="50">
        <f t="shared" si="294"/>
        <v>4854</v>
      </c>
      <c r="BH96" s="50">
        <f t="shared" si="294"/>
        <v>0</v>
      </c>
      <c r="BI96" s="50">
        <f t="shared" si="294"/>
        <v>0</v>
      </c>
      <c r="BJ96" s="50">
        <f t="shared" si="294"/>
        <v>0</v>
      </c>
      <c r="BK96" s="50">
        <f t="shared" si="294"/>
        <v>0</v>
      </c>
      <c r="BL96" s="50">
        <f t="shared" si="294"/>
        <v>0</v>
      </c>
      <c r="BM96" s="50">
        <f t="shared" si="294"/>
        <v>0</v>
      </c>
      <c r="BN96" s="50">
        <f t="shared" si="294"/>
        <v>0</v>
      </c>
      <c r="BO96" s="50">
        <f t="shared" si="294"/>
        <v>0</v>
      </c>
      <c r="BP96" s="50">
        <f t="shared" si="294"/>
        <v>0</v>
      </c>
      <c r="BQ96" s="50">
        <f t="shared" si="294"/>
        <v>0</v>
      </c>
      <c r="BR96" s="50">
        <f t="shared" si="294"/>
        <v>0</v>
      </c>
      <c r="BS96" s="50">
        <f t="shared" si="294"/>
        <v>0</v>
      </c>
      <c r="BT96" s="50">
        <f t="shared" si="294"/>
        <v>0</v>
      </c>
      <c r="BU96" s="50">
        <f t="shared" si="262"/>
        <v>4854</v>
      </c>
      <c r="BV96" s="50">
        <f>SUM(BV82,BV89,BV91,BV93,BV95)</f>
        <v>256648</v>
      </c>
      <c r="BW96" s="50">
        <f t="shared" si="263"/>
        <v>256648</v>
      </c>
      <c r="BX96" s="50">
        <f>SUM(BX82,BX89,BX91,BX93,BX95)</f>
        <v>28948395.599999998</v>
      </c>
      <c r="BY96" s="50">
        <f>SUM(BY82,BY89,BY91,BY93,BY95)</f>
        <v>0</v>
      </c>
      <c r="BZ96" s="50">
        <f>SUM(BZ82,BZ89,BZ91,BZ93,BZ95)</f>
        <v>0</v>
      </c>
      <c r="CA96" s="50">
        <f>SUM(CA82,CA89,CA91,CA93,CA95)</f>
        <v>19123</v>
      </c>
      <c r="CB96" s="50">
        <f t="shared" si="264"/>
        <v>28967518.599999998</v>
      </c>
      <c r="CC96" s="50">
        <f t="shared" ref="CC96:CH96" si="295">SUM(CC82,CC89,CC91,CC93,CC95)</f>
        <v>0</v>
      </c>
      <c r="CD96" s="50">
        <f t="shared" si="295"/>
        <v>0</v>
      </c>
      <c r="CE96" s="50">
        <f t="shared" si="295"/>
        <v>40000</v>
      </c>
      <c r="CF96" s="50">
        <f t="shared" si="295"/>
        <v>0</v>
      </c>
      <c r="CG96" s="50">
        <f t="shared" si="295"/>
        <v>0</v>
      </c>
      <c r="CH96" s="50">
        <f t="shared" si="295"/>
        <v>0</v>
      </c>
      <c r="CI96" s="50">
        <f t="shared" si="203"/>
        <v>40000</v>
      </c>
      <c r="CJ96" s="50">
        <f>SUM(CJ82,CJ89,CJ91,CJ93,CJ95)</f>
        <v>0</v>
      </c>
      <c r="CK96" s="50">
        <f t="shared" si="265"/>
        <v>0</v>
      </c>
      <c r="CL96" s="50">
        <f>SUM(CL82,CL89,CL91,CL93,CL95)</f>
        <v>0</v>
      </c>
      <c r="CM96" s="50">
        <f t="shared" si="266"/>
        <v>0</v>
      </c>
      <c r="CN96" s="4"/>
      <c r="CO96" s="50">
        <f>SUM(CO82,CO89,CO91,CO93,CO95)</f>
        <v>34056936</v>
      </c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</row>
    <row r="97" spans="1:132" s="7" customFormat="1" ht="24.95" customHeight="1" x14ac:dyDescent="0.25">
      <c r="A97" s="5">
        <v>4</v>
      </c>
      <c r="B97" s="6" t="s">
        <v>46</v>
      </c>
      <c r="C97" s="50">
        <v>44958788</v>
      </c>
      <c r="D97" s="50">
        <f t="shared" ref="D97:K97" si="296">SUM(D80,D96)</f>
        <v>35126475.300000004</v>
      </c>
      <c r="E97" s="57">
        <f t="shared" si="296"/>
        <v>35648000</v>
      </c>
      <c r="F97" s="50">
        <f t="shared" si="296"/>
        <v>-9440426</v>
      </c>
      <c r="G97" s="50">
        <f t="shared" si="296"/>
        <v>35518362</v>
      </c>
      <c r="H97" s="50">
        <f t="shared" si="296"/>
        <v>0</v>
      </c>
      <c r="I97" s="50">
        <f t="shared" si="296"/>
        <v>197000</v>
      </c>
      <c r="J97" s="50">
        <f t="shared" si="296"/>
        <v>0</v>
      </c>
      <c r="K97" s="50">
        <f t="shared" si="296"/>
        <v>48000</v>
      </c>
      <c r="L97" s="50">
        <f t="shared" si="259"/>
        <v>245000</v>
      </c>
      <c r="M97" s="50">
        <f>SUM(M80,M96)</f>
        <v>5108540.3999999994</v>
      </c>
      <c r="N97" s="50">
        <f t="shared" si="34"/>
        <v>5108540.3999999994</v>
      </c>
      <c r="O97" s="50">
        <f t="shared" ref="O97:AA97" si="297">SUM(O80,O96)</f>
        <v>233000</v>
      </c>
      <c r="P97" s="50">
        <f>SUM(P80,P96)</f>
        <v>0</v>
      </c>
      <c r="Q97" s="50">
        <f>SUM(Q80,Q96)</f>
        <v>0</v>
      </c>
      <c r="R97" s="50">
        <f>SUM(R80,R96)</f>
        <v>0</v>
      </c>
      <c r="S97" s="50">
        <f>SUM(S80,S96)</f>
        <v>0</v>
      </c>
      <c r="T97" s="50">
        <f t="shared" si="297"/>
        <v>0</v>
      </c>
      <c r="U97" s="50">
        <f t="shared" si="297"/>
        <v>0</v>
      </c>
      <c r="V97" s="50">
        <f t="shared" si="297"/>
        <v>0</v>
      </c>
      <c r="W97" s="50">
        <f t="shared" si="297"/>
        <v>0</v>
      </c>
      <c r="X97" s="50">
        <f t="shared" si="297"/>
        <v>0</v>
      </c>
      <c r="Y97" s="50">
        <f t="shared" si="297"/>
        <v>0</v>
      </c>
      <c r="Z97" s="50">
        <f t="shared" si="297"/>
        <v>0</v>
      </c>
      <c r="AA97" s="50">
        <f t="shared" si="297"/>
        <v>0</v>
      </c>
      <c r="AB97" s="50">
        <f t="shared" si="212"/>
        <v>233000</v>
      </c>
      <c r="AC97" s="50">
        <f t="shared" ref="AC97:AO97" si="298">SUM(AC80,AC96)</f>
        <v>149000</v>
      </c>
      <c r="AD97" s="50">
        <f t="shared" si="298"/>
        <v>0</v>
      </c>
      <c r="AE97" s="50">
        <f t="shared" si="298"/>
        <v>0</v>
      </c>
      <c r="AF97" s="50">
        <f t="shared" si="298"/>
        <v>0</v>
      </c>
      <c r="AG97" s="50">
        <f t="shared" si="298"/>
        <v>127500</v>
      </c>
      <c r="AH97" s="50">
        <f t="shared" si="298"/>
        <v>0</v>
      </c>
      <c r="AI97" s="50">
        <f t="shared" si="298"/>
        <v>0</v>
      </c>
      <c r="AJ97" s="50">
        <f t="shared" si="298"/>
        <v>0</v>
      </c>
      <c r="AK97" s="50">
        <f t="shared" si="298"/>
        <v>89500</v>
      </c>
      <c r="AL97" s="50">
        <f t="shared" ref="AL97" si="299">SUM(AL80,AL96)</f>
        <v>0</v>
      </c>
      <c r="AM97" s="50">
        <f t="shared" si="298"/>
        <v>7301</v>
      </c>
      <c r="AN97" s="50">
        <f t="shared" si="298"/>
        <v>0</v>
      </c>
      <c r="AO97" s="50">
        <f t="shared" si="298"/>
        <v>0</v>
      </c>
      <c r="AP97" s="50">
        <f t="shared" si="260"/>
        <v>373301</v>
      </c>
      <c r="AQ97" s="50">
        <f t="shared" ref="AQ97:BD97" si="300">SUM(AQ80,AQ96)</f>
        <v>0</v>
      </c>
      <c r="AR97" s="50">
        <f t="shared" si="300"/>
        <v>37500</v>
      </c>
      <c r="AS97" s="50">
        <f t="shared" si="300"/>
        <v>0</v>
      </c>
      <c r="AT97" s="50">
        <f t="shared" si="300"/>
        <v>0</v>
      </c>
      <c r="AU97" s="50">
        <f>SUM(AU80,AU96)</f>
        <v>0</v>
      </c>
      <c r="AV97" s="50">
        <f t="shared" si="300"/>
        <v>0</v>
      </c>
      <c r="AW97" s="50">
        <f>SUM(AW80,AW96)</f>
        <v>0</v>
      </c>
      <c r="AX97" s="50">
        <f t="shared" si="300"/>
        <v>0</v>
      </c>
      <c r="AY97" s="50">
        <f>SUM(AY80,AY96)</f>
        <v>0</v>
      </c>
      <c r="AZ97" s="50">
        <f t="shared" si="300"/>
        <v>0</v>
      </c>
      <c r="BA97" s="50">
        <f t="shared" si="300"/>
        <v>0</v>
      </c>
      <c r="BB97" s="50">
        <f t="shared" si="300"/>
        <v>0</v>
      </c>
      <c r="BC97" s="50">
        <f>SUM(BC80,BC96)</f>
        <v>0</v>
      </c>
      <c r="BD97" s="50">
        <f t="shared" si="300"/>
        <v>252000</v>
      </c>
      <c r="BE97" s="50">
        <f t="shared" si="261"/>
        <v>289500</v>
      </c>
      <c r="BF97" s="50">
        <f t="shared" ref="BF97:BT97" si="301">SUM(BF80,BF96)</f>
        <v>0</v>
      </c>
      <c r="BG97" s="50">
        <f t="shared" si="301"/>
        <v>4854</v>
      </c>
      <c r="BH97" s="50">
        <f t="shared" si="301"/>
        <v>0</v>
      </c>
      <c r="BI97" s="50">
        <f t="shared" si="301"/>
        <v>0</v>
      </c>
      <c r="BJ97" s="50">
        <f t="shared" si="301"/>
        <v>0</v>
      </c>
      <c r="BK97" s="50">
        <f t="shared" si="301"/>
        <v>0</v>
      </c>
      <c r="BL97" s="50">
        <f t="shared" si="301"/>
        <v>0</v>
      </c>
      <c r="BM97" s="50">
        <f t="shared" si="301"/>
        <v>0</v>
      </c>
      <c r="BN97" s="50">
        <f t="shared" si="301"/>
        <v>0</v>
      </c>
      <c r="BO97" s="50">
        <f t="shared" si="301"/>
        <v>0</v>
      </c>
      <c r="BP97" s="50">
        <f t="shared" si="301"/>
        <v>0</v>
      </c>
      <c r="BQ97" s="50">
        <f t="shared" si="301"/>
        <v>0</v>
      </c>
      <c r="BR97" s="50">
        <f t="shared" si="301"/>
        <v>0</v>
      </c>
      <c r="BS97" s="50">
        <f t="shared" si="301"/>
        <v>0</v>
      </c>
      <c r="BT97" s="50">
        <f t="shared" si="301"/>
        <v>0</v>
      </c>
      <c r="BU97" s="50">
        <f t="shared" si="262"/>
        <v>4854</v>
      </c>
      <c r="BV97" s="50">
        <f>SUM(BV80,BV96)</f>
        <v>256648</v>
      </c>
      <c r="BW97" s="50">
        <f t="shared" si="263"/>
        <v>256648</v>
      </c>
      <c r="BX97" s="50">
        <f>SUM(BX80,BX96)</f>
        <v>28948395.599999998</v>
      </c>
      <c r="BY97" s="50">
        <f>SUM(BY80,BY96)</f>
        <v>0</v>
      </c>
      <c r="BZ97" s="50">
        <f>SUM(BZ80,BZ96)</f>
        <v>0</v>
      </c>
      <c r="CA97" s="50">
        <f>SUM(CA80,CA96)</f>
        <v>19123</v>
      </c>
      <c r="CB97" s="50">
        <f t="shared" si="264"/>
        <v>28967518.599999998</v>
      </c>
      <c r="CC97" s="50">
        <f t="shared" ref="CC97:CH97" si="302">SUM(CC80,CC96)</f>
        <v>0</v>
      </c>
      <c r="CD97" s="50">
        <f t="shared" si="302"/>
        <v>0</v>
      </c>
      <c r="CE97" s="50">
        <f t="shared" si="302"/>
        <v>40000</v>
      </c>
      <c r="CF97" s="50">
        <f t="shared" si="302"/>
        <v>0</v>
      </c>
      <c r="CG97" s="50">
        <f t="shared" si="302"/>
        <v>0</v>
      </c>
      <c r="CH97" s="50">
        <f t="shared" si="302"/>
        <v>0</v>
      </c>
      <c r="CI97" s="50">
        <f t="shared" si="203"/>
        <v>40000</v>
      </c>
      <c r="CJ97" s="50">
        <f>SUM(CJ80,CJ96)</f>
        <v>0</v>
      </c>
      <c r="CK97" s="50">
        <f t="shared" si="265"/>
        <v>0</v>
      </c>
      <c r="CL97" s="50">
        <f>SUM(CL80,CL96)</f>
        <v>0</v>
      </c>
      <c r="CM97" s="50">
        <f t="shared" si="266"/>
        <v>0</v>
      </c>
      <c r="CN97" s="4"/>
      <c r="CO97" s="50">
        <f>SUM(CO80,CO96)</f>
        <v>34056936</v>
      </c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</row>
    <row r="98" spans="1:132" s="7" customFormat="1" ht="24.95" customHeight="1" x14ac:dyDescent="0.25">
      <c r="A98" s="5"/>
      <c r="B98" s="6" t="s">
        <v>116</v>
      </c>
      <c r="C98" s="50">
        <v>96374314.277099997</v>
      </c>
      <c r="D98" s="50">
        <f>D77+D97</f>
        <v>74852986.570000008</v>
      </c>
      <c r="E98" s="57">
        <f>E77+E97</f>
        <v>81419210</v>
      </c>
      <c r="F98" s="50">
        <f>F77+F97</f>
        <v>-12309514.727099998</v>
      </c>
      <c r="G98" s="50">
        <f>G77+G97</f>
        <v>82835117.549999997</v>
      </c>
      <c r="H98" s="50">
        <f t="shared" ref="H98:P98" si="303">H77+H97</f>
        <v>27663620</v>
      </c>
      <c r="I98" s="50">
        <f t="shared" si="303"/>
        <v>2490105</v>
      </c>
      <c r="J98" s="50">
        <f t="shared" si="303"/>
        <v>203920</v>
      </c>
      <c r="K98" s="50">
        <f t="shared" si="303"/>
        <v>766500</v>
      </c>
      <c r="L98" s="50">
        <f t="shared" si="303"/>
        <v>31124145</v>
      </c>
      <c r="M98" s="50">
        <f t="shared" si="303"/>
        <v>5201842.1999999993</v>
      </c>
      <c r="N98" s="50">
        <f t="shared" si="303"/>
        <v>5201842.1999999993</v>
      </c>
      <c r="O98" s="50">
        <f t="shared" si="303"/>
        <v>6299736</v>
      </c>
      <c r="P98" s="50">
        <f t="shared" si="303"/>
        <v>71000</v>
      </c>
      <c r="Q98" s="50">
        <f t="shared" ref="Q98:AA98" si="304">Q77+Q97</f>
        <v>13100</v>
      </c>
      <c r="R98" s="50">
        <f t="shared" si="304"/>
        <v>65412</v>
      </c>
      <c r="S98" s="50">
        <f t="shared" si="304"/>
        <v>3980</v>
      </c>
      <c r="T98" s="50">
        <f t="shared" si="304"/>
        <v>401800</v>
      </c>
      <c r="U98" s="50">
        <f t="shared" si="304"/>
        <v>0</v>
      </c>
      <c r="V98" s="50">
        <f t="shared" si="304"/>
        <v>5000</v>
      </c>
      <c r="W98" s="50">
        <f t="shared" si="304"/>
        <v>3000</v>
      </c>
      <c r="X98" s="50">
        <f t="shared" si="304"/>
        <v>400</v>
      </c>
      <c r="Y98" s="50">
        <f t="shared" si="304"/>
        <v>400</v>
      </c>
      <c r="Z98" s="50">
        <f t="shared" si="304"/>
        <v>39000</v>
      </c>
      <c r="AA98" s="50">
        <f t="shared" si="304"/>
        <v>0</v>
      </c>
      <c r="AB98" s="50">
        <f t="shared" si="212"/>
        <v>6902828</v>
      </c>
      <c r="AC98" s="50">
        <f t="shared" ref="AC98:AL98" si="305">AC77+AC97</f>
        <v>1603900</v>
      </c>
      <c r="AD98" s="50">
        <f t="shared" si="305"/>
        <v>0</v>
      </c>
      <c r="AE98" s="50">
        <f t="shared" si="305"/>
        <v>158400</v>
      </c>
      <c r="AF98" s="50">
        <f t="shared" si="305"/>
        <v>0</v>
      </c>
      <c r="AG98" s="50">
        <f t="shared" si="305"/>
        <v>422200</v>
      </c>
      <c r="AH98" s="50">
        <f t="shared" si="305"/>
        <v>0</v>
      </c>
      <c r="AI98" s="50">
        <f t="shared" si="305"/>
        <v>0</v>
      </c>
      <c r="AJ98" s="50">
        <f t="shared" si="305"/>
        <v>0</v>
      </c>
      <c r="AK98" s="50">
        <f t="shared" si="305"/>
        <v>331025</v>
      </c>
      <c r="AL98" s="50">
        <f t="shared" si="305"/>
        <v>124000</v>
      </c>
      <c r="AM98" s="50">
        <f t="shared" ref="AM98:BF98" si="306">AM77+AM97</f>
        <v>62152</v>
      </c>
      <c r="AN98" s="50">
        <f t="shared" si="306"/>
        <v>112388</v>
      </c>
      <c r="AO98" s="50">
        <f t="shared" si="306"/>
        <v>29358</v>
      </c>
      <c r="AP98" s="50">
        <f t="shared" si="306"/>
        <v>2850723</v>
      </c>
      <c r="AQ98" s="50">
        <f t="shared" si="306"/>
        <v>1220728</v>
      </c>
      <c r="AR98" s="50">
        <f t="shared" si="306"/>
        <v>207249</v>
      </c>
      <c r="AS98" s="50">
        <f t="shared" si="306"/>
        <v>0</v>
      </c>
      <c r="AT98" s="50">
        <f t="shared" si="306"/>
        <v>0</v>
      </c>
      <c r="AU98" s="50">
        <f t="shared" si="306"/>
        <v>0</v>
      </c>
      <c r="AV98" s="50">
        <f t="shared" si="306"/>
        <v>236417</v>
      </c>
      <c r="AW98" s="50">
        <f t="shared" si="306"/>
        <v>0</v>
      </c>
      <c r="AX98" s="50">
        <f t="shared" si="306"/>
        <v>30100</v>
      </c>
      <c r="AY98" s="50">
        <f t="shared" si="306"/>
        <v>0</v>
      </c>
      <c r="AZ98" s="50">
        <f t="shared" si="306"/>
        <v>80850</v>
      </c>
      <c r="BA98" s="50">
        <f t="shared" si="306"/>
        <v>0</v>
      </c>
      <c r="BB98" s="50">
        <f t="shared" si="306"/>
        <v>415660</v>
      </c>
      <c r="BC98" s="50">
        <f t="shared" si="306"/>
        <v>0</v>
      </c>
      <c r="BD98" s="50">
        <f t="shared" si="306"/>
        <v>720320</v>
      </c>
      <c r="BE98" s="50">
        <f t="shared" si="306"/>
        <v>2911724</v>
      </c>
      <c r="BF98" s="50">
        <f t="shared" si="306"/>
        <v>38000</v>
      </c>
      <c r="BG98" s="50">
        <f t="shared" ref="BG98:BL98" si="307">BG77+BG97</f>
        <v>44937</v>
      </c>
      <c r="BH98" s="50">
        <f t="shared" si="307"/>
        <v>0</v>
      </c>
      <c r="BI98" s="50">
        <f t="shared" si="307"/>
        <v>5000</v>
      </c>
      <c r="BJ98" s="50">
        <f t="shared" si="307"/>
        <v>30000</v>
      </c>
      <c r="BK98" s="50">
        <f t="shared" si="307"/>
        <v>94185</v>
      </c>
      <c r="BL98" s="50">
        <f t="shared" si="307"/>
        <v>0</v>
      </c>
      <c r="BM98" s="50">
        <f>BM77+BM97</f>
        <v>0</v>
      </c>
      <c r="BN98" s="50">
        <f>BN77+BN97</f>
        <v>27000</v>
      </c>
      <c r="BO98" s="50">
        <f>BO77+BO97</f>
        <v>1500</v>
      </c>
      <c r="BP98" s="50"/>
      <c r="BQ98" s="50">
        <f t="shared" ref="BQ98:CH98" si="308">BQ77+BQ97</f>
        <v>18071</v>
      </c>
      <c r="BR98" s="50">
        <f t="shared" si="308"/>
        <v>0</v>
      </c>
      <c r="BS98" s="50">
        <f t="shared" si="308"/>
        <v>160948</v>
      </c>
      <c r="BT98" s="50">
        <f t="shared" si="308"/>
        <v>489376</v>
      </c>
      <c r="BU98" s="50">
        <f t="shared" si="308"/>
        <v>909017</v>
      </c>
      <c r="BV98" s="50">
        <f t="shared" si="308"/>
        <v>1272763</v>
      </c>
      <c r="BW98" s="50">
        <f t="shared" si="308"/>
        <v>1272763</v>
      </c>
      <c r="BX98" s="50">
        <f t="shared" si="308"/>
        <v>29477106.349999998</v>
      </c>
      <c r="BY98" s="50">
        <f t="shared" si="308"/>
        <v>548526</v>
      </c>
      <c r="BZ98" s="50">
        <f t="shared" si="308"/>
        <v>0</v>
      </c>
      <c r="CA98" s="50">
        <f t="shared" si="308"/>
        <v>889635</v>
      </c>
      <c r="CB98" s="50">
        <f t="shared" si="308"/>
        <v>30915267.349999998</v>
      </c>
      <c r="CC98" s="50">
        <f t="shared" si="308"/>
        <v>106695</v>
      </c>
      <c r="CD98" s="50">
        <f t="shared" si="308"/>
        <v>71588</v>
      </c>
      <c r="CE98" s="50">
        <f t="shared" si="308"/>
        <v>320701</v>
      </c>
      <c r="CF98" s="50">
        <f t="shared" si="308"/>
        <v>235824</v>
      </c>
      <c r="CG98" s="50">
        <f t="shared" si="308"/>
        <v>5000</v>
      </c>
      <c r="CH98" s="50">
        <f t="shared" si="308"/>
        <v>0</v>
      </c>
      <c r="CI98" s="50">
        <f t="shared" si="203"/>
        <v>739808</v>
      </c>
      <c r="CJ98" s="50">
        <f>CJ77+CJ97</f>
        <v>7000</v>
      </c>
      <c r="CK98" s="50">
        <f>CK77+CK97</f>
        <v>7000</v>
      </c>
      <c r="CL98" s="50">
        <f>CL77+CL97</f>
        <v>0</v>
      </c>
      <c r="CM98" s="50">
        <f>CM77+CM97</f>
        <v>0</v>
      </c>
      <c r="CN98" s="4"/>
      <c r="CO98" s="50">
        <f t="shared" ref="CO98" si="309">CO77+CO97</f>
        <v>34678948</v>
      </c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</row>
    <row r="99" spans="1:132" s="16" customFormat="1" ht="24.95" customHeight="1" x14ac:dyDescent="0.25">
      <c r="A99" s="29"/>
      <c r="B99" s="30"/>
      <c r="C99" s="53"/>
      <c r="D99" s="53"/>
      <c r="E99" s="81"/>
      <c r="F99" s="53"/>
      <c r="G99" s="53"/>
      <c r="H99" s="53"/>
      <c r="I99" s="53"/>
      <c r="J99" s="53"/>
      <c r="K99" s="53"/>
      <c r="L99" s="54"/>
      <c r="M99" s="53"/>
      <c r="N99" s="54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5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4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4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>
        <v>0</v>
      </c>
      <c r="BU99" s="54"/>
      <c r="BV99" s="53"/>
      <c r="BW99" s="54"/>
      <c r="BX99" s="53"/>
      <c r="BY99" s="53"/>
      <c r="BZ99" s="53"/>
      <c r="CA99" s="53"/>
      <c r="CB99" s="54"/>
      <c r="CC99" s="53"/>
      <c r="CD99" s="53"/>
      <c r="CE99" s="53"/>
      <c r="CF99" s="53"/>
      <c r="CG99" s="53"/>
      <c r="CH99" s="53"/>
      <c r="CI99" s="54">
        <f t="shared" si="203"/>
        <v>0</v>
      </c>
      <c r="CJ99" s="53"/>
      <c r="CK99" s="54"/>
      <c r="CL99" s="53"/>
      <c r="CM99" s="54"/>
      <c r="CO99" s="53"/>
    </row>
    <row r="100" spans="1:132" s="16" customFormat="1" ht="24.95" customHeight="1" x14ac:dyDescent="0.25">
      <c r="A100" s="15">
        <v>6311</v>
      </c>
      <c r="B100" s="3" t="s">
        <v>138</v>
      </c>
      <c r="C100" s="49">
        <v>36200</v>
      </c>
      <c r="D100" s="49"/>
      <c r="E100" s="57">
        <f>D100/10*12</f>
        <v>0</v>
      </c>
      <c r="F100" s="49">
        <f>G100-C100</f>
        <v>-36200</v>
      </c>
      <c r="G100" s="50">
        <f t="shared" ref="G100:G145" si="310">SUM(L100,N100,AB100,AP100,BE100,BU100,BW100,CB100,CI100:CI100,CK100,CM100)</f>
        <v>0</v>
      </c>
      <c r="H100" s="49"/>
      <c r="I100" s="49"/>
      <c r="J100" s="51"/>
      <c r="K100" s="49"/>
      <c r="L100" s="50">
        <f>SUM(H100:K100)</f>
        <v>0</v>
      </c>
      <c r="M100" s="51"/>
      <c r="N100" s="50">
        <f>SUM(M100)</f>
        <v>0</v>
      </c>
      <c r="O100" s="51"/>
      <c r="P100" s="51"/>
      <c r="Q100" s="51"/>
      <c r="R100" s="51"/>
      <c r="S100" s="51"/>
      <c r="T100" s="51"/>
      <c r="U100" s="51"/>
      <c r="V100" s="51"/>
      <c r="W100" s="49"/>
      <c r="X100" s="49"/>
      <c r="Y100" s="49"/>
      <c r="Z100" s="51"/>
      <c r="AA100" s="51"/>
      <c r="AB100" s="50">
        <f t="shared" ref="AB100:AB113" si="311">SUM(O100:AA100)</f>
        <v>0</v>
      </c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0">
        <f>SUM(AC100:AO100)</f>
        <v>0</v>
      </c>
      <c r="AQ100" s="51"/>
      <c r="AR100" s="51"/>
      <c r="AS100" s="49"/>
      <c r="AT100" s="49"/>
      <c r="AU100" s="49"/>
      <c r="AV100" s="51"/>
      <c r="AW100" s="49"/>
      <c r="AX100" s="51"/>
      <c r="AY100" s="51"/>
      <c r="AZ100" s="51"/>
      <c r="BA100" s="51"/>
      <c r="BB100" s="51"/>
      <c r="BC100" s="51"/>
      <c r="BD100" s="51"/>
      <c r="BE100" s="50">
        <f>SUM(AQ100:BD100)</f>
        <v>0</v>
      </c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0">
        <f>SUM(BF100:BT100)</f>
        <v>0</v>
      </c>
      <c r="BV100" s="51"/>
      <c r="BW100" s="50">
        <f>SUM(BV100:BV100)</f>
        <v>0</v>
      </c>
      <c r="BX100" s="51"/>
      <c r="BY100" s="49"/>
      <c r="BZ100" s="49"/>
      <c r="CA100" s="51"/>
      <c r="CB100" s="50">
        <f>SUM(BX100:CA100)</f>
        <v>0</v>
      </c>
      <c r="CC100" s="49"/>
      <c r="CD100" s="49"/>
      <c r="CE100" s="49"/>
      <c r="CF100" s="49"/>
      <c r="CG100" s="51"/>
      <c r="CH100" s="49"/>
      <c r="CI100" s="50">
        <f t="shared" si="203"/>
        <v>0</v>
      </c>
      <c r="CJ100" s="49"/>
      <c r="CK100" s="50">
        <f>SUM(CJ100)</f>
        <v>0</v>
      </c>
      <c r="CL100" s="49"/>
      <c r="CM100" s="50">
        <f>SUM(CL100)</f>
        <v>0</v>
      </c>
      <c r="CO100" s="51"/>
    </row>
    <row r="101" spans="1:132" s="7" customFormat="1" ht="24.95" customHeight="1" x14ac:dyDescent="0.25">
      <c r="A101" s="5">
        <v>631</v>
      </c>
      <c r="B101" s="6" t="s">
        <v>139</v>
      </c>
      <c r="C101" s="50">
        <f t="shared" ref="C101:E101" si="312">SUM(C100)</f>
        <v>36200</v>
      </c>
      <c r="D101" s="50">
        <f t="shared" si="312"/>
        <v>0</v>
      </c>
      <c r="E101" s="57">
        <f t="shared" si="312"/>
        <v>0</v>
      </c>
      <c r="F101" s="50">
        <f>SUM(F100)</f>
        <v>-36200</v>
      </c>
      <c r="G101" s="50">
        <f t="shared" si="310"/>
        <v>0</v>
      </c>
      <c r="H101" s="50">
        <f>SUM(H100)</f>
        <v>0</v>
      </c>
      <c r="I101" s="50">
        <f>SUM(I100)</f>
        <v>0</v>
      </c>
      <c r="J101" s="50">
        <f t="shared" ref="J101" si="313">SUM(J100)</f>
        <v>0</v>
      </c>
      <c r="K101" s="50">
        <f>SUM(K100)</f>
        <v>0</v>
      </c>
      <c r="L101" s="50">
        <f>SUM(H101:K101)</f>
        <v>0</v>
      </c>
      <c r="M101" s="50">
        <f>SUM(M100)</f>
        <v>0</v>
      </c>
      <c r="N101" s="50">
        <f>SUM(M101)</f>
        <v>0</v>
      </c>
      <c r="O101" s="50">
        <f>SUM(O100)</f>
        <v>0</v>
      </c>
      <c r="P101" s="50">
        <f t="shared" ref="P101" si="314">SUM(P100)</f>
        <v>0</v>
      </c>
      <c r="Q101" s="50">
        <f t="shared" ref="Q101:AA101" si="315">SUM(Q100)</f>
        <v>0</v>
      </c>
      <c r="R101" s="50">
        <f t="shared" si="315"/>
        <v>0</v>
      </c>
      <c r="S101" s="50">
        <f t="shared" si="315"/>
        <v>0</v>
      </c>
      <c r="T101" s="50">
        <f t="shared" si="315"/>
        <v>0</v>
      </c>
      <c r="U101" s="50">
        <f t="shared" si="315"/>
        <v>0</v>
      </c>
      <c r="V101" s="50">
        <f t="shared" si="315"/>
        <v>0</v>
      </c>
      <c r="W101" s="50">
        <f t="shared" si="315"/>
        <v>0</v>
      </c>
      <c r="X101" s="50">
        <f t="shared" si="315"/>
        <v>0</v>
      </c>
      <c r="Y101" s="50">
        <f t="shared" si="315"/>
        <v>0</v>
      </c>
      <c r="Z101" s="50">
        <f t="shared" si="315"/>
        <v>0</v>
      </c>
      <c r="AA101" s="50">
        <f t="shared" si="315"/>
        <v>0</v>
      </c>
      <c r="AB101" s="50">
        <f t="shared" si="311"/>
        <v>0</v>
      </c>
      <c r="AC101" s="50">
        <f>SUM(AC100)</f>
        <v>0</v>
      </c>
      <c r="AD101" s="50">
        <f>SUM(AD100)</f>
        <v>0</v>
      </c>
      <c r="AE101" s="50">
        <f>SUM(AE100)</f>
        <v>0</v>
      </c>
      <c r="AF101" s="50">
        <f t="shared" ref="AF101:AM101" si="316">SUM(AF100)</f>
        <v>0</v>
      </c>
      <c r="AG101" s="50">
        <f t="shared" si="316"/>
        <v>0</v>
      </c>
      <c r="AH101" s="50">
        <f t="shared" si="316"/>
        <v>0</v>
      </c>
      <c r="AI101" s="50">
        <f t="shared" si="316"/>
        <v>0</v>
      </c>
      <c r="AJ101" s="50">
        <f>SUM(AJ100)</f>
        <v>0</v>
      </c>
      <c r="AK101" s="50">
        <f>SUM(AK100)</f>
        <v>0</v>
      </c>
      <c r="AL101" s="50">
        <f t="shared" ref="AL101" si="317">SUM(AL100)</f>
        <v>0</v>
      </c>
      <c r="AM101" s="50">
        <f t="shared" si="316"/>
        <v>0</v>
      </c>
      <c r="AN101" s="50">
        <f>SUM(AN100)</f>
        <v>0</v>
      </c>
      <c r="AO101" s="50">
        <f>SUM(AO100)</f>
        <v>0</v>
      </c>
      <c r="AP101" s="50">
        <f>SUM(AC101:AO101)</f>
        <v>0</v>
      </c>
      <c r="AQ101" s="50">
        <f>SUM(AQ100)</f>
        <v>0</v>
      </c>
      <c r="AR101" s="50">
        <f>SUM(AR100)</f>
        <v>0</v>
      </c>
      <c r="AS101" s="50">
        <f>SUM(AS100)</f>
        <v>0</v>
      </c>
      <c r="AT101" s="50">
        <f>SUM(AT100)</f>
        <v>0</v>
      </c>
      <c r="AU101" s="50">
        <f>SUM(AU100)</f>
        <v>0</v>
      </c>
      <c r="AV101" s="50">
        <f t="shared" ref="AV101:BD101" si="318">SUM(AV100)</f>
        <v>0</v>
      </c>
      <c r="AW101" s="50">
        <f>SUM(AW100)</f>
        <v>0</v>
      </c>
      <c r="AX101" s="50">
        <f t="shared" si="318"/>
        <v>0</v>
      </c>
      <c r="AY101" s="50">
        <f>SUM(AY100)</f>
        <v>0</v>
      </c>
      <c r="AZ101" s="50">
        <f t="shared" si="318"/>
        <v>0</v>
      </c>
      <c r="BA101" s="50">
        <f>SUM(BA100)</f>
        <v>0</v>
      </c>
      <c r="BB101" s="50">
        <f t="shared" si="318"/>
        <v>0</v>
      </c>
      <c r="BC101" s="50">
        <f>SUM(BC100)</f>
        <v>0</v>
      </c>
      <c r="BD101" s="50">
        <f t="shared" si="318"/>
        <v>0</v>
      </c>
      <c r="BE101" s="50">
        <f>SUM(AQ101:BD101)</f>
        <v>0</v>
      </c>
      <c r="BF101" s="50">
        <f>SUM(BF100)</f>
        <v>0</v>
      </c>
      <c r="BG101" s="50">
        <f t="shared" ref="BG101:BO101" si="319">SUM(BG100)</f>
        <v>0</v>
      </c>
      <c r="BH101" s="50">
        <f t="shared" si="319"/>
        <v>0</v>
      </c>
      <c r="BI101" s="50">
        <f>SUM(BI100)</f>
        <v>0</v>
      </c>
      <c r="BJ101" s="50">
        <f t="shared" si="319"/>
        <v>0</v>
      </c>
      <c r="BK101" s="50">
        <f t="shared" si="319"/>
        <v>0</v>
      </c>
      <c r="BL101" s="50">
        <f t="shared" si="319"/>
        <v>0</v>
      </c>
      <c r="BM101" s="50">
        <f t="shared" si="319"/>
        <v>0</v>
      </c>
      <c r="BN101" s="50">
        <f t="shared" si="319"/>
        <v>0</v>
      </c>
      <c r="BO101" s="50">
        <f t="shared" si="319"/>
        <v>0</v>
      </c>
      <c r="BP101" s="50"/>
      <c r="BQ101" s="50">
        <f>SUM(BQ100)</f>
        <v>0</v>
      </c>
      <c r="BR101" s="50">
        <f>SUM(BR100)</f>
        <v>0</v>
      </c>
      <c r="BS101" s="50">
        <f>SUM(BS100)</f>
        <v>0</v>
      </c>
      <c r="BT101" s="50">
        <f>SUM(BT100)</f>
        <v>0</v>
      </c>
      <c r="BU101" s="50">
        <f>SUM(BF101:BT101)</f>
        <v>0</v>
      </c>
      <c r="BV101" s="50">
        <f>SUM(BV100)</f>
        <v>0</v>
      </c>
      <c r="BW101" s="50">
        <f>SUM(BV101:BV101)</f>
        <v>0</v>
      </c>
      <c r="BX101" s="50">
        <f>SUM(BX100)</f>
        <v>0</v>
      </c>
      <c r="BY101" s="50">
        <f>SUM(BY100)</f>
        <v>0</v>
      </c>
      <c r="BZ101" s="50">
        <f>SUM(BZ100)</f>
        <v>0</v>
      </c>
      <c r="CA101" s="50">
        <f>SUM(CA100)</f>
        <v>0</v>
      </c>
      <c r="CB101" s="50">
        <f>SUM(BX101:CA101)</f>
        <v>0</v>
      </c>
      <c r="CC101" s="50">
        <f t="shared" ref="CC101:CH101" si="320">SUM(CC100)</f>
        <v>0</v>
      </c>
      <c r="CD101" s="50">
        <f t="shared" si="320"/>
        <v>0</v>
      </c>
      <c r="CE101" s="50">
        <f t="shared" si="320"/>
        <v>0</v>
      </c>
      <c r="CF101" s="50">
        <f t="shared" si="320"/>
        <v>0</v>
      </c>
      <c r="CG101" s="50">
        <f t="shared" si="320"/>
        <v>0</v>
      </c>
      <c r="CH101" s="50">
        <f t="shared" si="320"/>
        <v>0</v>
      </c>
      <c r="CI101" s="50">
        <f t="shared" si="203"/>
        <v>0</v>
      </c>
      <c r="CJ101" s="50">
        <f>SUM(CJ100)</f>
        <v>0</v>
      </c>
      <c r="CK101" s="50">
        <f>SUM(CJ101)</f>
        <v>0</v>
      </c>
      <c r="CL101" s="50">
        <f>SUM(CL100)</f>
        <v>0</v>
      </c>
      <c r="CM101" s="50">
        <f>SUM(CL101)</f>
        <v>0</v>
      </c>
      <c r="CN101" s="4"/>
      <c r="CO101" s="50">
        <f>SUM(CO100)</f>
        <v>0</v>
      </c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</row>
    <row r="102" spans="1:132" s="4" customFormat="1" ht="24.95" customHeight="1" x14ac:dyDescent="0.25">
      <c r="A102" s="2">
        <v>6323</v>
      </c>
      <c r="B102" s="3" t="s">
        <v>47</v>
      </c>
      <c r="C102" s="49">
        <v>9139098.8399999999</v>
      </c>
      <c r="D102" s="49">
        <v>25703553.300000001</v>
      </c>
      <c r="E102" s="57">
        <v>42000000</v>
      </c>
      <c r="F102" s="49">
        <f>G102-C102</f>
        <v>29630803.870000001</v>
      </c>
      <c r="G102" s="50">
        <f t="shared" si="310"/>
        <v>38769902.710000001</v>
      </c>
      <c r="H102" s="49"/>
      <c r="I102" s="49"/>
      <c r="J102" s="51"/>
      <c r="K102" s="49"/>
      <c r="L102" s="50">
        <f>SUM(H102:K102)</f>
        <v>0</v>
      </c>
      <c r="M102" s="49"/>
      <c r="N102" s="50">
        <f t="shared" si="34"/>
        <v>0</v>
      </c>
      <c r="O102" s="49"/>
      <c r="P102" s="51"/>
      <c r="Q102" s="51"/>
      <c r="R102" s="51"/>
      <c r="S102" s="51"/>
      <c r="T102" s="51"/>
      <c r="U102" s="51"/>
      <c r="V102" s="56"/>
      <c r="W102" s="49"/>
      <c r="X102" s="57"/>
      <c r="Y102" s="57"/>
      <c r="Z102" s="49"/>
      <c r="AA102" s="49"/>
      <c r="AB102" s="50">
        <f t="shared" si="311"/>
        <v>0</v>
      </c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50">
        <f>SUM(AC102:AO102)</f>
        <v>0</v>
      </c>
      <c r="AQ102" s="56">
        <v>462939</v>
      </c>
      <c r="AR102" s="56">
        <v>201624</v>
      </c>
      <c r="AS102" s="57"/>
      <c r="AT102" s="57"/>
      <c r="AU102" s="49"/>
      <c r="AV102" s="56">
        <v>605730</v>
      </c>
      <c r="AW102" s="49"/>
      <c r="AX102" s="56">
        <v>142852</v>
      </c>
      <c r="AY102" s="49"/>
      <c r="AZ102" s="56">
        <v>495441</v>
      </c>
      <c r="BA102" s="49"/>
      <c r="BB102" s="56">
        <v>409182</v>
      </c>
      <c r="BC102" s="51"/>
      <c r="BD102" s="56">
        <v>467139</v>
      </c>
      <c r="BE102" s="50">
        <f>SUM(AQ102:BD102)</f>
        <v>2784907</v>
      </c>
      <c r="BF102" s="51"/>
      <c r="BG102" s="51"/>
      <c r="BH102" s="51"/>
      <c r="BI102" s="49"/>
      <c r="BJ102" s="51"/>
      <c r="BK102" s="51"/>
      <c r="BL102" s="51"/>
      <c r="BM102" s="56"/>
      <c r="BN102" s="56"/>
      <c r="BO102" s="51"/>
      <c r="BP102" s="51"/>
      <c r="BQ102" s="51"/>
      <c r="BR102" s="51"/>
      <c r="BS102" s="51"/>
      <c r="BT102" s="51"/>
      <c r="BU102" s="50">
        <f>SUM(BF102:BT102)</f>
        <v>0</v>
      </c>
      <c r="BV102" s="51">
        <v>980000</v>
      </c>
      <c r="BW102" s="50">
        <f>SUM(BV102:BV102)</f>
        <v>980000</v>
      </c>
      <c r="BX102" s="51">
        <v>33188517.710000001</v>
      </c>
      <c r="BY102" s="56">
        <v>520394</v>
      </c>
      <c r="BZ102" s="51"/>
      <c r="CA102" s="51">
        <v>1296084</v>
      </c>
      <c r="CB102" s="50">
        <f>SUM(BX102:CA102)</f>
        <v>35004995.710000001</v>
      </c>
      <c r="CC102" s="49"/>
      <c r="CD102" s="49"/>
      <c r="CE102" s="49"/>
      <c r="CF102" s="49"/>
      <c r="CG102" s="49"/>
      <c r="CH102" s="49"/>
      <c r="CI102" s="50">
        <f t="shared" si="203"/>
        <v>0</v>
      </c>
      <c r="CJ102" s="49"/>
      <c r="CK102" s="50">
        <f>SUM(CJ102)</f>
        <v>0</v>
      </c>
      <c r="CL102" s="49"/>
      <c r="CM102" s="50">
        <f>SUM(CL102)</f>
        <v>0</v>
      </c>
      <c r="CO102" s="51">
        <v>28792060</v>
      </c>
    </row>
    <row r="103" spans="1:132" s="4" customFormat="1" ht="24.95" customHeight="1" x14ac:dyDescent="0.25">
      <c r="A103" s="2">
        <v>6324</v>
      </c>
      <c r="B103" s="3" t="s">
        <v>122</v>
      </c>
      <c r="C103" s="49">
        <v>43615788.200000003</v>
      </c>
      <c r="D103" s="49"/>
      <c r="E103" s="57">
        <f t="shared" ref="E103" si="321">D103/10*12</f>
        <v>0</v>
      </c>
      <c r="F103" s="49">
        <f>G103-C103</f>
        <v>-43615788.200000003</v>
      </c>
      <c r="G103" s="50">
        <f t="shared" si="310"/>
        <v>0</v>
      </c>
      <c r="H103" s="49"/>
      <c r="I103" s="49"/>
      <c r="J103" s="51"/>
      <c r="K103" s="49"/>
      <c r="L103" s="50">
        <f>SUM(H103:K103)</f>
        <v>0</v>
      </c>
      <c r="M103" s="49"/>
      <c r="N103" s="50">
        <f>SUM(M103)</f>
        <v>0</v>
      </c>
      <c r="O103" s="49"/>
      <c r="P103" s="51"/>
      <c r="Q103" s="51"/>
      <c r="R103" s="51"/>
      <c r="S103" s="49"/>
      <c r="T103" s="51"/>
      <c r="U103" s="51"/>
      <c r="V103" s="51"/>
      <c r="W103" s="49"/>
      <c r="X103" s="49"/>
      <c r="Y103" s="49"/>
      <c r="Z103" s="49"/>
      <c r="AA103" s="49"/>
      <c r="AB103" s="50">
        <f t="shared" si="311"/>
        <v>0</v>
      </c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50">
        <f>SUM(AC103:AO103)</f>
        <v>0</v>
      </c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1"/>
      <c r="BD103" s="49"/>
      <c r="BE103" s="50">
        <f>SUM(AQ103:BD103)</f>
        <v>0</v>
      </c>
      <c r="BF103" s="49"/>
      <c r="BG103" s="49"/>
      <c r="BH103" s="51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51"/>
      <c r="BT103" s="51"/>
      <c r="BU103" s="50">
        <f>SUM(BF103:BT103)</f>
        <v>0</v>
      </c>
      <c r="BV103" s="51"/>
      <c r="BW103" s="50">
        <f>SUM(BV103:BV103)</f>
        <v>0</v>
      </c>
      <c r="BX103" s="51"/>
      <c r="BY103" s="51"/>
      <c r="BZ103" s="51"/>
      <c r="CA103" s="51"/>
      <c r="CB103" s="50">
        <f>SUM(BX103:CA103)</f>
        <v>0</v>
      </c>
      <c r="CC103" s="49"/>
      <c r="CD103" s="49"/>
      <c r="CE103" s="49"/>
      <c r="CF103" s="49"/>
      <c r="CG103" s="49"/>
      <c r="CH103" s="49"/>
      <c r="CI103" s="50">
        <f t="shared" si="203"/>
        <v>0</v>
      </c>
      <c r="CJ103" s="49"/>
      <c r="CK103" s="50">
        <f>SUM(CJ103)</f>
        <v>0</v>
      </c>
      <c r="CL103" s="49"/>
      <c r="CM103" s="50">
        <f>SUM(CL103)</f>
        <v>0</v>
      </c>
      <c r="CO103" s="51"/>
    </row>
    <row r="104" spans="1:132" s="7" customFormat="1" ht="24.95" customHeight="1" x14ac:dyDescent="0.25">
      <c r="A104" s="5">
        <v>632</v>
      </c>
      <c r="B104" s="6" t="s">
        <v>48</v>
      </c>
      <c r="C104" s="50">
        <f t="shared" ref="C104:E104" si="322">SUM(C102:C103)</f>
        <v>52754887.040000007</v>
      </c>
      <c r="D104" s="50">
        <f t="shared" si="322"/>
        <v>25703553.300000001</v>
      </c>
      <c r="E104" s="57">
        <f t="shared" si="322"/>
        <v>42000000</v>
      </c>
      <c r="F104" s="50">
        <f>SUM(F102:F103)</f>
        <v>-13984984.330000002</v>
      </c>
      <c r="G104" s="50">
        <f t="shared" si="310"/>
        <v>38769902.710000001</v>
      </c>
      <c r="H104" s="50">
        <f t="shared" ref="H104:P104" si="323">SUM(H102:H103)</f>
        <v>0</v>
      </c>
      <c r="I104" s="50">
        <f t="shared" si="323"/>
        <v>0</v>
      </c>
      <c r="J104" s="50">
        <f t="shared" si="323"/>
        <v>0</v>
      </c>
      <c r="K104" s="50">
        <f t="shared" si="323"/>
        <v>0</v>
      </c>
      <c r="L104" s="50">
        <f t="shared" si="323"/>
        <v>0</v>
      </c>
      <c r="M104" s="50">
        <f t="shared" si="323"/>
        <v>0</v>
      </c>
      <c r="N104" s="50">
        <f t="shared" si="323"/>
        <v>0</v>
      </c>
      <c r="O104" s="50">
        <f t="shared" si="323"/>
        <v>0</v>
      </c>
      <c r="P104" s="50">
        <f t="shared" si="323"/>
        <v>0</v>
      </c>
      <c r="Q104" s="50">
        <f t="shared" ref="Q104:AA104" si="324">SUM(Q102:Q103)</f>
        <v>0</v>
      </c>
      <c r="R104" s="50">
        <f t="shared" si="324"/>
        <v>0</v>
      </c>
      <c r="S104" s="50">
        <f t="shared" si="324"/>
        <v>0</v>
      </c>
      <c r="T104" s="50">
        <f t="shared" si="324"/>
        <v>0</v>
      </c>
      <c r="U104" s="50">
        <f t="shared" si="324"/>
        <v>0</v>
      </c>
      <c r="V104" s="50">
        <f t="shared" si="324"/>
        <v>0</v>
      </c>
      <c r="W104" s="50">
        <f t="shared" si="324"/>
        <v>0</v>
      </c>
      <c r="X104" s="50">
        <f t="shared" si="324"/>
        <v>0</v>
      </c>
      <c r="Y104" s="50">
        <f t="shared" si="324"/>
        <v>0</v>
      </c>
      <c r="Z104" s="50">
        <f t="shared" si="324"/>
        <v>0</v>
      </c>
      <c r="AA104" s="50">
        <f t="shared" si="324"/>
        <v>0</v>
      </c>
      <c r="AB104" s="50">
        <f t="shared" si="311"/>
        <v>0</v>
      </c>
      <c r="AC104" s="50">
        <f t="shared" ref="AC104:AL104" si="325">SUM(AC102:AC103)</f>
        <v>0</v>
      </c>
      <c r="AD104" s="50">
        <f t="shared" si="325"/>
        <v>0</v>
      </c>
      <c r="AE104" s="50">
        <f t="shared" si="325"/>
        <v>0</v>
      </c>
      <c r="AF104" s="50">
        <f t="shared" si="325"/>
        <v>0</v>
      </c>
      <c r="AG104" s="50">
        <f t="shared" si="325"/>
        <v>0</v>
      </c>
      <c r="AH104" s="50">
        <f t="shared" si="325"/>
        <v>0</v>
      </c>
      <c r="AI104" s="50">
        <f t="shared" si="325"/>
        <v>0</v>
      </c>
      <c r="AJ104" s="50">
        <f t="shared" si="325"/>
        <v>0</v>
      </c>
      <c r="AK104" s="50">
        <f t="shared" si="325"/>
        <v>0</v>
      </c>
      <c r="AL104" s="50">
        <f t="shared" si="325"/>
        <v>0</v>
      </c>
      <c r="AM104" s="50">
        <f t="shared" ref="AM104:BF104" si="326">SUM(AM102:AM103)</f>
        <v>0</v>
      </c>
      <c r="AN104" s="50">
        <f t="shared" si="326"/>
        <v>0</v>
      </c>
      <c r="AO104" s="50">
        <f t="shared" si="326"/>
        <v>0</v>
      </c>
      <c r="AP104" s="50">
        <f t="shared" si="326"/>
        <v>0</v>
      </c>
      <c r="AQ104" s="50">
        <f t="shared" si="326"/>
        <v>462939</v>
      </c>
      <c r="AR104" s="50">
        <f t="shared" si="326"/>
        <v>201624</v>
      </c>
      <c r="AS104" s="50">
        <f t="shared" si="326"/>
        <v>0</v>
      </c>
      <c r="AT104" s="50">
        <f t="shared" si="326"/>
        <v>0</v>
      </c>
      <c r="AU104" s="50">
        <f t="shared" si="326"/>
        <v>0</v>
      </c>
      <c r="AV104" s="50">
        <f t="shared" si="326"/>
        <v>605730</v>
      </c>
      <c r="AW104" s="50">
        <f t="shared" si="326"/>
        <v>0</v>
      </c>
      <c r="AX104" s="50">
        <f t="shared" si="326"/>
        <v>142852</v>
      </c>
      <c r="AY104" s="50">
        <f t="shared" si="326"/>
        <v>0</v>
      </c>
      <c r="AZ104" s="50">
        <f t="shared" si="326"/>
        <v>495441</v>
      </c>
      <c r="BA104" s="50">
        <f t="shared" si="326"/>
        <v>0</v>
      </c>
      <c r="BB104" s="50">
        <f t="shared" si="326"/>
        <v>409182</v>
      </c>
      <c r="BC104" s="50">
        <f t="shared" si="326"/>
        <v>0</v>
      </c>
      <c r="BD104" s="50">
        <f t="shared" si="326"/>
        <v>467139</v>
      </c>
      <c r="BE104" s="50">
        <f t="shared" si="326"/>
        <v>2784907</v>
      </c>
      <c r="BF104" s="50">
        <f t="shared" si="326"/>
        <v>0</v>
      </c>
      <c r="BG104" s="50">
        <f t="shared" ref="BG104:BL104" si="327">SUM(BG102:BG103)</f>
        <v>0</v>
      </c>
      <c r="BH104" s="50">
        <f t="shared" si="327"/>
        <v>0</v>
      </c>
      <c r="BI104" s="50">
        <f t="shared" si="327"/>
        <v>0</v>
      </c>
      <c r="BJ104" s="50">
        <f t="shared" si="327"/>
        <v>0</v>
      </c>
      <c r="BK104" s="50">
        <f t="shared" si="327"/>
        <v>0</v>
      </c>
      <c r="BL104" s="50">
        <f t="shared" si="327"/>
        <v>0</v>
      </c>
      <c r="BM104" s="50">
        <f>SUM(BM102:BM103)</f>
        <v>0</v>
      </c>
      <c r="BN104" s="50">
        <f>SUM(BN102:BN103)</f>
        <v>0</v>
      </c>
      <c r="BO104" s="50">
        <f>SUM(BO102:BO103)</f>
        <v>0</v>
      </c>
      <c r="BP104" s="50"/>
      <c r="BQ104" s="50">
        <f t="shared" ref="BQ104:CH104" si="328">SUM(BQ102:BQ103)</f>
        <v>0</v>
      </c>
      <c r="BR104" s="50">
        <f t="shared" si="328"/>
        <v>0</v>
      </c>
      <c r="BS104" s="50">
        <f t="shared" si="328"/>
        <v>0</v>
      </c>
      <c r="BT104" s="50">
        <f t="shared" si="328"/>
        <v>0</v>
      </c>
      <c r="BU104" s="50">
        <f t="shared" si="328"/>
        <v>0</v>
      </c>
      <c r="BV104" s="50">
        <f t="shared" si="328"/>
        <v>980000</v>
      </c>
      <c r="BW104" s="50">
        <f t="shared" si="328"/>
        <v>980000</v>
      </c>
      <c r="BX104" s="50">
        <f t="shared" si="328"/>
        <v>33188517.710000001</v>
      </c>
      <c r="BY104" s="50">
        <f t="shared" si="328"/>
        <v>520394</v>
      </c>
      <c r="BZ104" s="50">
        <f t="shared" si="328"/>
        <v>0</v>
      </c>
      <c r="CA104" s="50">
        <f t="shared" si="328"/>
        <v>1296084</v>
      </c>
      <c r="CB104" s="50">
        <f t="shared" si="328"/>
        <v>35004995.710000001</v>
      </c>
      <c r="CC104" s="50">
        <f t="shared" si="328"/>
        <v>0</v>
      </c>
      <c r="CD104" s="50">
        <f t="shared" si="328"/>
        <v>0</v>
      </c>
      <c r="CE104" s="50">
        <f t="shared" si="328"/>
        <v>0</v>
      </c>
      <c r="CF104" s="50">
        <f t="shared" si="328"/>
        <v>0</v>
      </c>
      <c r="CG104" s="50">
        <f t="shared" si="328"/>
        <v>0</v>
      </c>
      <c r="CH104" s="50">
        <f t="shared" si="328"/>
        <v>0</v>
      </c>
      <c r="CI104" s="50">
        <f t="shared" si="203"/>
        <v>0</v>
      </c>
      <c r="CJ104" s="50">
        <f>SUM(CJ102:CJ103)</f>
        <v>0</v>
      </c>
      <c r="CK104" s="50">
        <f>SUM(CK102:CK103)</f>
        <v>0</v>
      </c>
      <c r="CL104" s="50">
        <f>SUM(CL102:CL103)</f>
        <v>0</v>
      </c>
      <c r="CM104" s="50">
        <f>SUM(CM102:CM103)</f>
        <v>0</v>
      </c>
      <c r="CN104" s="4"/>
      <c r="CO104" s="50">
        <f t="shared" ref="CO104" si="329">SUM(CO102:CO103)</f>
        <v>28792060</v>
      </c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</row>
    <row r="105" spans="1:132" s="4" customFormat="1" ht="24.95" customHeight="1" x14ac:dyDescent="0.25">
      <c r="A105" s="2">
        <v>6341</v>
      </c>
      <c r="B105" s="3" t="s">
        <v>124</v>
      </c>
      <c r="C105" s="49">
        <v>0</v>
      </c>
      <c r="D105" s="49">
        <v>6073.8</v>
      </c>
      <c r="E105" s="57">
        <v>30000</v>
      </c>
      <c r="F105" s="49">
        <f>G105-C105</f>
        <v>6074</v>
      </c>
      <c r="G105" s="50">
        <f t="shared" si="310"/>
        <v>6074</v>
      </c>
      <c r="H105" s="49"/>
      <c r="I105" s="49"/>
      <c r="J105" s="49"/>
      <c r="K105" s="49"/>
      <c r="L105" s="50">
        <f>SUM(H105:K105)</f>
        <v>0</v>
      </c>
      <c r="M105" s="49"/>
      <c r="N105" s="50">
        <f t="shared" si="34"/>
        <v>0</v>
      </c>
      <c r="O105" s="49"/>
      <c r="P105" s="49"/>
      <c r="Q105" s="49"/>
      <c r="R105" s="49"/>
      <c r="S105" s="51"/>
      <c r="T105" s="49"/>
      <c r="U105" s="49"/>
      <c r="V105" s="49"/>
      <c r="W105" s="49"/>
      <c r="X105" s="49"/>
      <c r="Y105" s="49"/>
      <c r="Z105" s="49"/>
      <c r="AA105" s="49"/>
      <c r="AB105" s="50">
        <f t="shared" si="311"/>
        <v>0</v>
      </c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50">
        <f>SUM(AC105:AO105)</f>
        <v>0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50">
        <f>SUM(AQ105:BD105)</f>
        <v>0</v>
      </c>
      <c r="BF105" s="51"/>
      <c r="BG105" s="51"/>
      <c r="BH105" s="49"/>
      <c r="BI105" s="49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>
        <v>6074</v>
      </c>
      <c r="BU105" s="50">
        <f>SUM(BF105:BT105)</f>
        <v>6074</v>
      </c>
      <c r="BV105" s="51"/>
      <c r="BW105" s="50">
        <f>SUM(BV105:BV105)</f>
        <v>0</v>
      </c>
      <c r="BX105" s="49"/>
      <c r="BY105" s="49"/>
      <c r="BZ105" s="49"/>
      <c r="CA105" s="49"/>
      <c r="CB105" s="50">
        <f>SUM(BX105:CA105)</f>
        <v>0</v>
      </c>
      <c r="CC105" s="49"/>
      <c r="CD105" s="49"/>
      <c r="CE105" s="49"/>
      <c r="CF105" s="49"/>
      <c r="CG105" s="49"/>
      <c r="CH105" s="49"/>
      <c r="CI105" s="50">
        <f t="shared" si="203"/>
        <v>0</v>
      </c>
      <c r="CJ105" s="49"/>
      <c r="CK105" s="50">
        <f>SUM(CJ105)</f>
        <v>0</v>
      </c>
      <c r="CL105" s="49"/>
      <c r="CM105" s="50">
        <f>SUM(CL105)</f>
        <v>0</v>
      </c>
      <c r="CO105" s="49"/>
    </row>
    <row r="106" spans="1:132" s="4" customFormat="1" ht="24.95" customHeight="1" x14ac:dyDescent="0.25">
      <c r="A106" s="2">
        <v>6342</v>
      </c>
      <c r="B106" s="3" t="s">
        <v>123</v>
      </c>
      <c r="C106" s="49">
        <v>0</v>
      </c>
      <c r="D106" s="49"/>
      <c r="E106" s="57">
        <f t="shared" ref="E106" si="330">D106/10*12</f>
        <v>0</v>
      </c>
      <c r="F106" s="49">
        <f>G106-C106</f>
        <v>0</v>
      </c>
      <c r="G106" s="50">
        <f t="shared" si="310"/>
        <v>0</v>
      </c>
      <c r="H106" s="49"/>
      <c r="I106" s="49"/>
      <c r="J106" s="49"/>
      <c r="K106" s="49"/>
      <c r="L106" s="50">
        <f>SUM(H106:K106)</f>
        <v>0</v>
      </c>
      <c r="M106" s="49"/>
      <c r="N106" s="50">
        <f>SUM(M106)</f>
        <v>0</v>
      </c>
      <c r="O106" s="49"/>
      <c r="P106" s="49"/>
      <c r="Q106" s="49"/>
      <c r="R106" s="49"/>
      <c r="S106" s="51"/>
      <c r="T106" s="49"/>
      <c r="U106" s="49"/>
      <c r="V106" s="49"/>
      <c r="W106" s="49"/>
      <c r="X106" s="49"/>
      <c r="Y106" s="49"/>
      <c r="Z106" s="49"/>
      <c r="AA106" s="49"/>
      <c r="AB106" s="50">
        <f t="shared" si="311"/>
        <v>0</v>
      </c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50">
        <f>SUM(AC106:AO106)</f>
        <v>0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50">
        <f>SUM(AQ106:BD106)</f>
        <v>0</v>
      </c>
      <c r="BF106" s="51"/>
      <c r="BG106" s="51"/>
      <c r="BH106" s="49"/>
      <c r="BI106" s="49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0">
        <f>SUM(BF106:BT106)</f>
        <v>0</v>
      </c>
      <c r="BV106" s="51"/>
      <c r="BW106" s="50">
        <f>SUM(BV106:BV106)</f>
        <v>0</v>
      </c>
      <c r="BX106" s="49"/>
      <c r="BY106" s="49"/>
      <c r="BZ106" s="49"/>
      <c r="CA106" s="49"/>
      <c r="CB106" s="50">
        <f>SUM(BX106:CA106)</f>
        <v>0</v>
      </c>
      <c r="CC106" s="49"/>
      <c r="CD106" s="49"/>
      <c r="CE106" s="49"/>
      <c r="CF106" s="49"/>
      <c r="CG106" s="49"/>
      <c r="CH106" s="49"/>
      <c r="CI106" s="50">
        <f t="shared" si="203"/>
        <v>0</v>
      </c>
      <c r="CJ106" s="49"/>
      <c r="CK106" s="50">
        <f>SUM(CJ106)</f>
        <v>0</v>
      </c>
      <c r="CL106" s="49"/>
      <c r="CM106" s="50">
        <f>SUM(CL106)</f>
        <v>0</v>
      </c>
      <c r="CO106" s="49"/>
    </row>
    <row r="107" spans="1:132" s="7" customFormat="1" ht="24.95" customHeight="1" x14ac:dyDescent="0.25">
      <c r="A107" s="5">
        <v>634</v>
      </c>
      <c r="B107" s="6" t="s">
        <v>117</v>
      </c>
      <c r="C107" s="50">
        <f t="shared" ref="C107:E107" si="331">SUM(C105:C106)</f>
        <v>0</v>
      </c>
      <c r="D107" s="50">
        <f t="shared" si="331"/>
        <v>6073.8</v>
      </c>
      <c r="E107" s="57">
        <f t="shared" si="331"/>
        <v>30000</v>
      </c>
      <c r="F107" s="50">
        <f>SUM(F105:F106)</f>
        <v>6074</v>
      </c>
      <c r="G107" s="50">
        <f t="shared" si="310"/>
        <v>6074</v>
      </c>
      <c r="H107" s="50">
        <f>SUM(H105:H106)</f>
        <v>0</v>
      </c>
      <c r="I107" s="50">
        <f>SUM(I105:I106)</f>
        <v>0</v>
      </c>
      <c r="J107" s="50">
        <f>SUM(J105:J106)</f>
        <v>0</v>
      </c>
      <c r="K107" s="50">
        <f>SUM(K105:K106)</f>
        <v>0</v>
      </c>
      <c r="L107" s="50">
        <f t="shared" ref="L107:Z107" si="332">SUM(L105:L106)</f>
        <v>0</v>
      </c>
      <c r="M107" s="50">
        <f t="shared" si="332"/>
        <v>0</v>
      </c>
      <c r="N107" s="50">
        <f>SUM(N105:N106)</f>
        <v>0</v>
      </c>
      <c r="O107" s="50">
        <f t="shared" si="332"/>
        <v>0</v>
      </c>
      <c r="P107" s="50">
        <f t="shared" ref="P107:U107" si="333">SUM(P105:P106)</f>
        <v>0</v>
      </c>
      <c r="Q107" s="50">
        <f t="shared" si="333"/>
        <v>0</v>
      </c>
      <c r="R107" s="50">
        <f t="shared" si="333"/>
        <v>0</v>
      </c>
      <c r="S107" s="50">
        <f t="shared" si="333"/>
        <v>0</v>
      </c>
      <c r="T107" s="50">
        <f t="shared" si="333"/>
        <v>0</v>
      </c>
      <c r="U107" s="50">
        <f t="shared" si="333"/>
        <v>0</v>
      </c>
      <c r="V107" s="50">
        <f t="shared" si="332"/>
        <v>0</v>
      </c>
      <c r="W107" s="50">
        <f t="shared" si="332"/>
        <v>0</v>
      </c>
      <c r="X107" s="50">
        <f t="shared" si="332"/>
        <v>0</v>
      </c>
      <c r="Y107" s="50">
        <f t="shared" si="332"/>
        <v>0</v>
      </c>
      <c r="Z107" s="50">
        <f t="shared" si="332"/>
        <v>0</v>
      </c>
      <c r="AA107" s="50">
        <f>SUM(AA105:AA106)</f>
        <v>0</v>
      </c>
      <c r="AB107" s="50">
        <f t="shared" si="311"/>
        <v>0</v>
      </c>
      <c r="AC107" s="50">
        <f t="shared" ref="AC107:AL107" si="334">SUM(AC105:AC106)</f>
        <v>0</v>
      </c>
      <c r="AD107" s="50">
        <f t="shared" si="334"/>
        <v>0</v>
      </c>
      <c r="AE107" s="50">
        <f t="shared" si="334"/>
        <v>0</v>
      </c>
      <c r="AF107" s="50">
        <f t="shared" si="334"/>
        <v>0</v>
      </c>
      <c r="AG107" s="50">
        <f t="shared" si="334"/>
        <v>0</v>
      </c>
      <c r="AH107" s="50">
        <f t="shared" si="334"/>
        <v>0</v>
      </c>
      <c r="AI107" s="50">
        <f t="shared" si="334"/>
        <v>0</v>
      </c>
      <c r="AJ107" s="50">
        <f t="shared" si="334"/>
        <v>0</v>
      </c>
      <c r="AK107" s="50">
        <f t="shared" si="334"/>
        <v>0</v>
      </c>
      <c r="AL107" s="50">
        <f t="shared" si="334"/>
        <v>0</v>
      </c>
      <c r="AM107" s="50">
        <f t="shared" ref="AM107:BF107" si="335">SUM(AM105:AM106)</f>
        <v>0</v>
      </c>
      <c r="AN107" s="50">
        <f t="shared" si="335"/>
        <v>0</v>
      </c>
      <c r="AO107" s="50">
        <f t="shared" si="335"/>
        <v>0</v>
      </c>
      <c r="AP107" s="50">
        <f t="shared" si="335"/>
        <v>0</v>
      </c>
      <c r="AQ107" s="50">
        <f t="shared" si="335"/>
        <v>0</v>
      </c>
      <c r="AR107" s="50">
        <f t="shared" si="335"/>
        <v>0</v>
      </c>
      <c r="AS107" s="50">
        <f t="shared" si="335"/>
        <v>0</v>
      </c>
      <c r="AT107" s="50">
        <f t="shared" si="335"/>
        <v>0</v>
      </c>
      <c r="AU107" s="50">
        <f t="shared" si="335"/>
        <v>0</v>
      </c>
      <c r="AV107" s="50">
        <f t="shared" si="335"/>
        <v>0</v>
      </c>
      <c r="AW107" s="50">
        <f t="shared" si="335"/>
        <v>0</v>
      </c>
      <c r="AX107" s="50">
        <f t="shared" si="335"/>
        <v>0</v>
      </c>
      <c r="AY107" s="50">
        <f t="shared" si="335"/>
        <v>0</v>
      </c>
      <c r="AZ107" s="50">
        <f t="shared" si="335"/>
        <v>0</v>
      </c>
      <c r="BA107" s="50">
        <f t="shared" si="335"/>
        <v>0</v>
      </c>
      <c r="BB107" s="50">
        <f t="shared" si="335"/>
        <v>0</v>
      </c>
      <c r="BC107" s="50">
        <f t="shared" si="335"/>
        <v>0</v>
      </c>
      <c r="BD107" s="50">
        <f t="shared" si="335"/>
        <v>0</v>
      </c>
      <c r="BE107" s="50">
        <f t="shared" si="335"/>
        <v>0</v>
      </c>
      <c r="BF107" s="50">
        <f t="shared" si="335"/>
        <v>0</v>
      </c>
      <c r="BG107" s="50">
        <f t="shared" ref="BG107:BL107" si="336">SUM(BG105:BG106)</f>
        <v>0</v>
      </c>
      <c r="BH107" s="50">
        <f t="shared" si="336"/>
        <v>0</v>
      </c>
      <c r="BI107" s="50">
        <f t="shared" si="336"/>
        <v>0</v>
      </c>
      <c r="BJ107" s="50">
        <f t="shared" si="336"/>
        <v>0</v>
      </c>
      <c r="BK107" s="50">
        <f t="shared" si="336"/>
        <v>0</v>
      </c>
      <c r="BL107" s="50">
        <f t="shared" si="336"/>
        <v>0</v>
      </c>
      <c r="BM107" s="50">
        <f>SUM(BM105:BM106)</f>
        <v>0</v>
      </c>
      <c r="BN107" s="50">
        <f>SUM(BN105:BN106)</f>
        <v>0</v>
      </c>
      <c r="BO107" s="50">
        <f>SUM(BO105:BO106)</f>
        <v>0</v>
      </c>
      <c r="BP107" s="50"/>
      <c r="BQ107" s="50">
        <f t="shared" ref="BQ107:CH107" si="337">SUM(BQ105:BQ106)</f>
        <v>0</v>
      </c>
      <c r="BR107" s="50">
        <f t="shared" si="337"/>
        <v>0</v>
      </c>
      <c r="BS107" s="50">
        <f t="shared" si="337"/>
        <v>0</v>
      </c>
      <c r="BT107" s="50">
        <f t="shared" si="337"/>
        <v>6074</v>
      </c>
      <c r="BU107" s="50">
        <f t="shared" si="337"/>
        <v>6074</v>
      </c>
      <c r="BV107" s="50">
        <f t="shared" si="337"/>
        <v>0</v>
      </c>
      <c r="BW107" s="50">
        <f t="shared" si="337"/>
        <v>0</v>
      </c>
      <c r="BX107" s="50">
        <f t="shared" si="337"/>
        <v>0</v>
      </c>
      <c r="BY107" s="50">
        <f t="shared" si="337"/>
        <v>0</v>
      </c>
      <c r="BZ107" s="50">
        <f t="shared" si="337"/>
        <v>0</v>
      </c>
      <c r="CA107" s="50">
        <f t="shared" si="337"/>
        <v>0</v>
      </c>
      <c r="CB107" s="50">
        <f t="shared" si="337"/>
        <v>0</v>
      </c>
      <c r="CC107" s="50">
        <f t="shared" si="337"/>
        <v>0</v>
      </c>
      <c r="CD107" s="50">
        <f t="shared" si="337"/>
        <v>0</v>
      </c>
      <c r="CE107" s="50">
        <f t="shared" si="337"/>
        <v>0</v>
      </c>
      <c r="CF107" s="50">
        <f t="shared" si="337"/>
        <v>0</v>
      </c>
      <c r="CG107" s="50">
        <f t="shared" si="337"/>
        <v>0</v>
      </c>
      <c r="CH107" s="50">
        <f t="shared" si="337"/>
        <v>0</v>
      </c>
      <c r="CI107" s="50">
        <f t="shared" si="203"/>
        <v>0</v>
      </c>
      <c r="CJ107" s="50">
        <f>SUM(CJ105:CJ106)</f>
        <v>0</v>
      </c>
      <c r="CK107" s="50">
        <f>SUM(CK105:CK106)</f>
        <v>0</v>
      </c>
      <c r="CL107" s="50">
        <f>SUM(CL105:CL106)</f>
        <v>0</v>
      </c>
      <c r="CM107" s="50">
        <f>SUM(CM105:CM106)</f>
        <v>0</v>
      </c>
      <c r="CN107" s="4"/>
      <c r="CO107" s="50">
        <f t="shared" ref="CO107" si="338">SUM(CO105:CO106)</f>
        <v>0</v>
      </c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</row>
    <row r="108" spans="1:132" s="7" customFormat="1" ht="24.95" customHeight="1" x14ac:dyDescent="0.25">
      <c r="A108" s="2">
        <v>6381</v>
      </c>
      <c r="B108" s="3" t="s">
        <v>140</v>
      </c>
      <c r="C108" s="49">
        <v>0</v>
      </c>
      <c r="D108" s="49"/>
      <c r="E108" s="57">
        <f t="shared" ref="E108:E109" si="339">D108/10*12</f>
        <v>0</v>
      </c>
      <c r="F108" s="49">
        <f>G108-C108</f>
        <v>0</v>
      </c>
      <c r="G108" s="50">
        <f t="shared" si="310"/>
        <v>0</v>
      </c>
      <c r="H108" s="49"/>
      <c r="I108" s="49"/>
      <c r="J108" s="49"/>
      <c r="K108" s="49"/>
      <c r="L108" s="50">
        <f>SUM(H108:K108)</f>
        <v>0</v>
      </c>
      <c r="M108" s="49"/>
      <c r="N108" s="50">
        <f>SUM(M108)</f>
        <v>0</v>
      </c>
      <c r="O108" s="49"/>
      <c r="P108" s="49"/>
      <c r="Q108" s="49"/>
      <c r="R108" s="49"/>
      <c r="S108" s="51"/>
      <c r="T108" s="49"/>
      <c r="U108" s="49"/>
      <c r="V108" s="49"/>
      <c r="W108" s="49"/>
      <c r="X108" s="49"/>
      <c r="Y108" s="49"/>
      <c r="Z108" s="49"/>
      <c r="AA108" s="49"/>
      <c r="AB108" s="50">
        <f t="shared" si="311"/>
        <v>0</v>
      </c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0">
        <f>SUM(AC108:AO108)</f>
        <v>0</v>
      </c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50">
        <f>SUM(AQ108:BD108)</f>
        <v>0</v>
      </c>
      <c r="BF108" s="51"/>
      <c r="BG108" s="51"/>
      <c r="BH108" s="49"/>
      <c r="BI108" s="52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49"/>
      <c r="BU108" s="50">
        <f>SUM(BF108:BT108)</f>
        <v>0</v>
      </c>
      <c r="BV108" s="51"/>
      <c r="BW108" s="50">
        <f>SUM(BV108:BV108)</f>
        <v>0</v>
      </c>
      <c r="BX108" s="49"/>
      <c r="BY108" s="49"/>
      <c r="BZ108" s="49"/>
      <c r="CA108" s="49"/>
      <c r="CB108" s="50">
        <f>SUM(BX108:CA108)</f>
        <v>0</v>
      </c>
      <c r="CC108" s="49"/>
      <c r="CD108" s="49"/>
      <c r="CE108" s="49"/>
      <c r="CF108" s="49"/>
      <c r="CG108" s="49"/>
      <c r="CH108" s="49"/>
      <c r="CI108" s="50">
        <f t="shared" si="203"/>
        <v>0</v>
      </c>
      <c r="CJ108" s="49"/>
      <c r="CK108" s="50">
        <f>SUM(CJ108)</f>
        <v>0</v>
      </c>
      <c r="CL108" s="49"/>
      <c r="CM108" s="50">
        <f>SUM(CL108)</f>
        <v>0</v>
      </c>
      <c r="CN108" s="4"/>
      <c r="CO108" s="49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</row>
    <row r="109" spans="1:132" s="7" customFormat="1" ht="24.95" customHeight="1" x14ac:dyDescent="0.25">
      <c r="A109" s="2">
        <v>6382</v>
      </c>
      <c r="B109" s="3" t="s">
        <v>141</v>
      </c>
      <c r="C109" s="49">
        <v>0</v>
      </c>
      <c r="D109" s="49"/>
      <c r="E109" s="57">
        <f t="shared" si="339"/>
        <v>0</v>
      </c>
      <c r="F109" s="49">
        <f>G109-C109</f>
        <v>0</v>
      </c>
      <c r="G109" s="50">
        <f t="shared" si="310"/>
        <v>0</v>
      </c>
      <c r="H109" s="49"/>
      <c r="I109" s="49"/>
      <c r="J109" s="49"/>
      <c r="K109" s="49"/>
      <c r="L109" s="50">
        <f>SUM(H109:K109)</f>
        <v>0</v>
      </c>
      <c r="M109" s="49"/>
      <c r="N109" s="50">
        <f>SUM(M109)</f>
        <v>0</v>
      </c>
      <c r="O109" s="49"/>
      <c r="P109" s="49"/>
      <c r="Q109" s="49"/>
      <c r="R109" s="49"/>
      <c r="S109" s="51"/>
      <c r="T109" s="49"/>
      <c r="U109" s="49"/>
      <c r="V109" s="49"/>
      <c r="W109" s="49"/>
      <c r="X109" s="49"/>
      <c r="Y109" s="49"/>
      <c r="Z109" s="49"/>
      <c r="AA109" s="49"/>
      <c r="AB109" s="50">
        <f t="shared" si="311"/>
        <v>0</v>
      </c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0">
        <f>SUM(AC109:AO109)</f>
        <v>0</v>
      </c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50">
        <f>SUM(AQ109:BD109)</f>
        <v>0</v>
      </c>
      <c r="BF109" s="51"/>
      <c r="BG109" s="51"/>
      <c r="BH109" s="49"/>
      <c r="BI109" s="52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49"/>
      <c r="BU109" s="50">
        <f>SUM(BF109:BT109)</f>
        <v>0</v>
      </c>
      <c r="BV109" s="51"/>
      <c r="BW109" s="50">
        <f>SUM(BV109:BV109)</f>
        <v>0</v>
      </c>
      <c r="BX109" s="49"/>
      <c r="BY109" s="49"/>
      <c r="BZ109" s="49"/>
      <c r="CA109" s="49"/>
      <c r="CB109" s="50">
        <f>SUM(BX109:CA109)</f>
        <v>0</v>
      </c>
      <c r="CC109" s="49"/>
      <c r="CD109" s="49"/>
      <c r="CE109" s="49"/>
      <c r="CF109" s="49"/>
      <c r="CG109" s="49"/>
      <c r="CH109" s="49"/>
      <c r="CI109" s="50">
        <f t="shared" si="203"/>
        <v>0</v>
      </c>
      <c r="CJ109" s="49"/>
      <c r="CK109" s="50">
        <f>SUM(CJ109)</f>
        <v>0</v>
      </c>
      <c r="CL109" s="49"/>
      <c r="CM109" s="50">
        <f>SUM(CL109)</f>
        <v>0</v>
      </c>
      <c r="CN109" s="4"/>
      <c r="CO109" s="49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</row>
    <row r="110" spans="1:132" s="7" customFormat="1" ht="24.95" customHeight="1" x14ac:dyDescent="0.25">
      <c r="A110" s="5">
        <v>638</v>
      </c>
      <c r="B110" s="6" t="s">
        <v>119</v>
      </c>
      <c r="C110" s="50">
        <f t="shared" ref="C110:E110" si="340">SUM(C108:C109)</f>
        <v>0</v>
      </c>
      <c r="D110" s="50">
        <f t="shared" si="340"/>
        <v>0</v>
      </c>
      <c r="E110" s="57">
        <f t="shared" si="340"/>
        <v>0</v>
      </c>
      <c r="F110" s="50">
        <f>SUM(F108:F109)</f>
        <v>0</v>
      </c>
      <c r="G110" s="50">
        <f t="shared" si="310"/>
        <v>0</v>
      </c>
      <c r="H110" s="50">
        <f>SUM(H108:H109)</f>
        <v>0</v>
      </c>
      <c r="I110" s="50">
        <f>SUM(I108:I109)</f>
        <v>0</v>
      </c>
      <c r="J110" s="50">
        <f>SUM(J108:J109)</f>
        <v>0</v>
      </c>
      <c r="K110" s="50">
        <f>SUM(K108:K109)</f>
        <v>0</v>
      </c>
      <c r="L110" s="50">
        <f t="shared" ref="L110:Z110" si="341">SUM(L108:L109)</f>
        <v>0</v>
      </c>
      <c r="M110" s="50">
        <f t="shared" si="341"/>
        <v>0</v>
      </c>
      <c r="N110" s="50">
        <f>SUM(N108:N109)</f>
        <v>0</v>
      </c>
      <c r="O110" s="50">
        <f t="shared" si="341"/>
        <v>0</v>
      </c>
      <c r="P110" s="50">
        <f t="shared" ref="P110:U110" si="342">SUM(P108:P109)</f>
        <v>0</v>
      </c>
      <c r="Q110" s="50">
        <f t="shared" si="342"/>
        <v>0</v>
      </c>
      <c r="R110" s="50">
        <f t="shared" si="342"/>
        <v>0</v>
      </c>
      <c r="S110" s="50">
        <f t="shared" si="342"/>
        <v>0</v>
      </c>
      <c r="T110" s="50">
        <f t="shared" si="342"/>
        <v>0</v>
      </c>
      <c r="U110" s="50">
        <f t="shared" si="342"/>
        <v>0</v>
      </c>
      <c r="V110" s="50">
        <f t="shared" si="341"/>
        <v>0</v>
      </c>
      <c r="W110" s="50">
        <f t="shared" si="341"/>
        <v>0</v>
      </c>
      <c r="X110" s="50">
        <f t="shared" si="341"/>
        <v>0</v>
      </c>
      <c r="Y110" s="50">
        <f t="shared" si="341"/>
        <v>0</v>
      </c>
      <c r="Z110" s="50">
        <f t="shared" si="341"/>
        <v>0</v>
      </c>
      <c r="AA110" s="50">
        <f>SUM(AA108:AA109)</f>
        <v>0</v>
      </c>
      <c r="AB110" s="50">
        <f t="shared" si="311"/>
        <v>0</v>
      </c>
      <c r="AC110" s="50">
        <f t="shared" ref="AC110:AL110" si="343">SUM(AC108:AC109)</f>
        <v>0</v>
      </c>
      <c r="AD110" s="50">
        <f t="shared" si="343"/>
        <v>0</v>
      </c>
      <c r="AE110" s="50">
        <f t="shared" si="343"/>
        <v>0</v>
      </c>
      <c r="AF110" s="50">
        <f t="shared" si="343"/>
        <v>0</v>
      </c>
      <c r="AG110" s="50">
        <f t="shared" si="343"/>
        <v>0</v>
      </c>
      <c r="AH110" s="50">
        <f t="shared" si="343"/>
        <v>0</v>
      </c>
      <c r="AI110" s="50">
        <f t="shared" si="343"/>
        <v>0</v>
      </c>
      <c r="AJ110" s="50">
        <f t="shared" si="343"/>
        <v>0</v>
      </c>
      <c r="AK110" s="50">
        <f t="shared" si="343"/>
        <v>0</v>
      </c>
      <c r="AL110" s="50">
        <f t="shared" si="343"/>
        <v>0</v>
      </c>
      <c r="AM110" s="50">
        <f t="shared" ref="AM110:BF110" si="344">SUM(AM108:AM109)</f>
        <v>0</v>
      </c>
      <c r="AN110" s="50">
        <f t="shared" si="344"/>
        <v>0</v>
      </c>
      <c r="AO110" s="50">
        <f t="shared" si="344"/>
        <v>0</v>
      </c>
      <c r="AP110" s="50">
        <f t="shared" si="344"/>
        <v>0</v>
      </c>
      <c r="AQ110" s="50">
        <f t="shared" si="344"/>
        <v>0</v>
      </c>
      <c r="AR110" s="50">
        <f t="shared" si="344"/>
        <v>0</v>
      </c>
      <c r="AS110" s="50">
        <f t="shared" si="344"/>
        <v>0</v>
      </c>
      <c r="AT110" s="50">
        <f t="shared" si="344"/>
        <v>0</v>
      </c>
      <c r="AU110" s="50">
        <f t="shared" si="344"/>
        <v>0</v>
      </c>
      <c r="AV110" s="50">
        <f t="shared" si="344"/>
        <v>0</v>
      </c>
      <c r="AW110" s="50">
        <f t="shared" si="344"/>
        <v>0</v>
      </c>
      <c r="AX110" s="50">
        <f t="shared" si="344"/>
        <v>0</v>
      </c>
      <c r="AY110" s="50">
        <f t="shared" si="344"/>
        <v>0</v>
      </c>
      <c r="AZ110" s="50">
        <f t="shared" si="344"/>
        <v>0</v>
      </c>
      <c r="BA110" s="50">
        <f t="shared" si="344"/>
        <v>0</v>
      </c>
      <c r="BB110" s="50">
        <f t="shared" si="344"/>
        <v>0</v>
      </c>
      <c r="BC110" s="50">
        <f t="shared" si="344"/>
        <v>0</v>
      </c>
      <c r="BD110" s="50">
        <f t="shared" si="344"/>
        <v>0</v>
      </c>
      <c r="BE110" s="50">
        <f t="shared" si="344"/>
        <v>0</v>
      </c>
      <c r="BF110" s="50">
        <f t="shared" si="344"/>
        <v>0</v>
      </c>
      <c r="BG110" s="50">
        <f t="shared" ref="BG110:BL110" si="345">SUM(BG108:BG109)</f>
        <v>0</v>
      </c>
      <c r="BH110" s="50">
        <f t="shared" si="345"/>
        <v>0</v>
      </c>
      <c r="BI110" s="50">
        <f t="shared" si="345"/>
        <v>0</v>
      </c>
      <c r="BJ110" s="50">
        <f t="shared" si="345"/>
        <v>0</v>
      </c>
      <c r="BK110" s="50">
        <f t="shared" si="345"/>
        <v>0</v>
      </c>
      <c r="BL110" s="50">
        <f t="shared" si="345"/>
        <v>0</v>
      </c>
      <c r="BM110" s="50">
        <f>SUM(BM108:BM109)</f>
        <v>0</v>
      </c>
      <c r="BN110" s="50">
        <f>SUM(BN108:BN109)</f>
        <v>0</v>
      </c>
      <c r="BO110" s="50">
        <f>SUM(BO108:BO109)</f>
        <v>0</v>
      </c>
      <c r="BP110" s="50"/>
      <c r="BQ110" s="50">
        <f t="shared" ref="BQ110:CH110" si="346">SUM(BQ108:BQ109)</f>
        <v>0</v>
      </c>
      <c r="BR110" s="50">
        <f t="shared" si="346"/>
        <v>0</v>
      </c>
      <c r="BS110" s="50">
        <f t="shared" si="346"/>
        <v>0</v>
      </c>
      <c r="BT110" s="50">
        <f t="shared" si="346"/>
        <v>0</v>
      </c>
      <c r="BU110" s="50">
        <f t="shared" si="346"/>
        <v>0</v>
      </c>
      <c r="BV110" s="50">
        <f t="shared" si="346"/>
        <v>0</v>
      </c>
      <c r="BW110" s="50">
        <f t="shared" si="346"/>
        <v>0</v>
      </c>
      <c r="BX110" s="50">
        <f t="shared" si="346"/>
        <v>0</v>
      </c>
      <c r="BY110" s="50">
        <f t="shared" si="346"/>
        <v>0</v>
      </c>
      <c r="BZ110" s="50">
        <f t="shared" si="346"/>
        <v>0</v>
      </c>
      <c r="CA110" s="50">
        <f t="shared" si="346"/>
        <v>0</v>
      </c>
      <c r="CB110" s="50">
        <f t="shared" si="346"/>
        <v>0</v>
      </c>
      <c r="CC110" s="50">
        <f t="shared" si="346"/>
        <v>0</v>
      </c>
      <c r="CD110" s="50">
        <f t="shared" si="346"/>
        <v>0</v>
      </c>
      <c r="CE110" s="50">
        <f t="shared" si="346"/>
        <v>0</v>
      </c>
      <c r="CF110" s="50">
        <f t="shared" si="346"/>
        <v>0</v>
      </c>
      <c r="CG110" s="50">
        <f t="shared" si="346"/>
        <v>0</v>
      </c>
      <c r="CH110" s="50">
        <f t="shared" si="346"/>
        <v>0</v>
      </c>
      <c r="CI110" s="50">
        <f t="shared" si="203"/>
        <v>0</v>
      </c>
      <c r="CJ110" s="50">
        <f>SUM(CJ108:CJ109)</f>
        <v>0</v>
      </c>
      <c r="CK110" s="50">
        <f>SUM(CK108:CK109)</f>
        <v>0</v>
      </c>
      <c r="CL110" s="50">
        <f>SUM(CL108:CL109)</f>
        <v>0</v>
      </c>
      <c r="CM110" s="50">
        <f>SUM(CM108:CM109)</f>
        <v>0</v>
      </c>
      <c r="CN110" s="4"/>
      <c r="CO110" s="50">
        <f t="shared" ref="CO110" si="347">SUM(CO108:CO109)</f>
        <v>0</v>
      </c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</row>
    <row r="111" spans="1:132" s="4" customFormat="1" ht="24.95" customHeight="1" x14ac:dyDescent="0.25">
      <c r="A111" s="2">
        <v>6391</v>
      </c>
      <c r="B111" s="3" t="s">
        <v>75</v>
      </c>
      <c r="C111" s="49">
        <v>985278</v>
      </c>
      <c r="D111" s="49">
        <v>388965.98</v>
      </c>
      <c r="E111" s="57">
        <v>410000</v>
      </c>
      <c r="F111" s="49">
        <f>G111-C111</f>
        <v>-453003</v>
      </c>
      <c r="G111" s="50">
        <f t="shared" si="310"/>
        <v>532275</v>
      </c>
      <c r="H111" s="49"/>
      <c r="I111" s="49"/>
      <c r="J111" s="49"/>
      <c r="K111" s="49"/>
      <c r="L111" s="50">
        <f>SUM(H111:K111)</f>
        <v>0</v>
      </c>
      <c r="M111" s="49"/>
      <c r="N111" s="50">
        <f t="shared" ref="N111:N138" si="348">SUM(M111)</f>
        <v>0</v>
      </c>
      <c r="O111" s="49"/>
      <c r="P111" s="49"/>
      <c r="Q111" s="49"/>
      <c r="R111" s="49"/>
      <c r="S111" s="51"/>
      <c r="T111" s="49"/>
      <c r="U111" s="49"/>
      <c r="V111" s="49"/>
      <c r="W111" s="49"/>
      <c r="X111" s="49"/>
      <c r="Y111" s="49"/>
      <c r="Z111" s="49"/>
      <c r="AA111" s="49"/>
      <c r="AB111" s="50">
        <f t="shared" si="311"/>
        <v>0</v>
      </c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0">
        <f>SUM(AC111:AO111)</f>
        <v>0</v>
      </c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50">
        <f>SUM(AQ111:BD111)</f>
        <v>0</v>
      </c>
      <c r="BF111" s="56">
        <v>37563</v>
      </c>
      <c r="BG111" s="56">
        <v>25000</v>
      </c>
      <c r="BH111" s="49"/>
      <c r="BI111" s="52"/>
      <c r="BJ111" s="51">
        <v>49335</v>
      </c>
      <c r="BK111" s="51"/>
      <c r="BL111" s="51"/>
      <c r="BM111" s="51"/>
      <c r="BN111" s="51"/>
      <c r="BO111" s="56"/>
      <c r="BP111" s="56">
        <v>11616</v>
      </c>
      <c r="BQ111" s="51"/>
      <c r="BR111" s="51"/>
      <c r="BS111" s="51"/>
      <c r="BT111" s="56">
        <v>408761</v>
      </c>
      <c r="BU111" s="50">
        <f>SUM(BF111:BT111)</f>
        <v>532275</v>
      </c>
      <c r="BV111" s="51"/>
      <c r="BW111" s="50">
        <f>SUM(BV111:BV111)</f>
        <v>0</v>
      </c>
      <c r="BX111" s="51"/>
      <c r="BY111" s="49"/>
      <c r="BZ111" s="49"/>
      <c r="CA111" s="51"/>
      <c r="CB111" s="50">
        <f>SUM(BX111:CA111)</f>
        <v>0</v>
      </c>
      <c r="CC111" s="49"/>
      <c r="CD111" s="49"/>
      <c r="CE111" s="49"/>
      <c r="CF111" s="49"/>
      <c r="CG111" s="49"/>
      <c r="CH111" s="49"/>
      <c r="CI111" s="50">
        <f t="shared" si="203"/>
        <v>0</v>
      </c>
      <c r="CJ111" s="49"/>
      <c r="CK111" s="50">
        <f>SUM(CJ111)</f>
        <v>0</v>
      </c>
      <c r="CL111" s="49"/>
      <c r="CM111" s="50">
        <f>SUM(CL111)</f>
        <v>0</v>
      </c>
      <c r="CO111" s="51"/>
    </row>
    <row r="112" spans="1:132" s="4" customFormat="1" ht="24.95" customHeight="1" x14ac:dyDescent="0.25">
      <c r="A112" s="8">
        <v>6393</v>
      </c>
      <c r="B112" s="17" t="s">
        <v>76</v>
      </c>
      <c r="C112" s="49">
        <v>1015542</v>
      </c>
      <c r="D112" s="49">
        <v>1066168.75</v>
      </c>
      <c r="E112" s="57">
        <v>1300000</v>
      </c>
      <c r="F112" s="49">
        <f>G112-C112</f>
        <v>-507492</v>
      </c>
      <c r="G112" s="50">
        <f t="shared" si="310"/>
        <v>508050</v>
      </c>
      <c r="H112" s="49"/>
      <c r="I112" s="49"/>
      <c r="J112" s="49"/>
      <c r="K112" s="49"/>
      <c r="L112" s="50">
        <f>SUM(H112:K112)</f>
        <v>0</v>
      </c>
      <c r="M112" s="49"/>
      <c r="N112" s="50">
        <f t="shared" si="348"/>
        <v>0</v>
      </c>
      <c r="O112" s="49"/>
      <c r="P112" s="49"/>
      <c r="Q112" s="49"/>
      <c r="R112" s="49"/>
      <c r="S112" s="51"/>
      <c r="T112" s="49"/>
      <c r="U112" s="49"/>
      <c r="V112" s="49"/>
      <c r="W112" s="49"/>
      <c r="X112" s="49"/>
      <c r="Y112" s="49"/>
      <c r="Z112" s="49"/>
      <c r="AA112" s="49"/>
      <c r="AB112" s="50">
        <f t="shared" si="311"/>
        <v>0</v>
      </c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0">
        <f>SUM(AC112:AO112)</f>
        <v>0</v>
      </c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50">
        <f>SUM(AQ112:BD112)</f>
        <v>0</v>
      </c>
      <c r="BF112" s="51"/>
      <c r="BG112" s="56"/>
      <c r="BH112" s="49"/>
      <c r="BI112" s="52"/>
      <c r="BJ112" s="51"/>
      <c r="BK112" s="56">
        <v>94185</v>
      </c>
      <c r="BL112" s="51"/>
      <c r="BM112" s="56"/>
      <c r="BN112" s="56">
        <v>141886</v>
      </c>
      <c r="BO112" s="51"/>
      <c r="BP112" s="51"/>
      <c r="BQ112" s="51">
        <v>126274</v>
      </c>
      <c r="BR112" s="51"/>
      <c r="BS112" s="51">
        <v>145705</v>
      </c>
      <c r="BT112" s="56"/>
      <c r="BU112" s="50">
        <f>SUM(BF112:BT112)</f>
        <v>508050</v>
      </c>
      <c r="BV112" s="51"/>
      <c r="BW112" s="50">
        <f>SUM(BV112:BV112)</f>
        <v>0</v>
      </c>
      <c r="BX112" s="51"/>
      <c r="BY112" s="49"/>
      <c r="BZ112" s="49"/>
      <c r="CA112" s="51"/>
      <c r="CB112" s="50">
        <f>SUM(BX112:CA112)</f>
        <v>0</v>
      </c>
      <c r="CC112" s="49"/>
      <c r="CD112" s="49"/>
      <c r="CE112" s="49"/>
      <c r="CF112" s="49"/>
      <c r="CG112" s="49"/>
      <c r="CH112" s="49"/>
      <c r="CI112" s="50">
        <f t="shared" si="203"/>
        <v>0</v>
      </c>
      <c r="CJ112" s="49"/>
      <c r="CK112" s="50">
        <f>SUM(CJ112)</f>
        <v>0</v>
      </c>
      <c r="CL112" s="49"/>
      <c r="CM112" s="50">
        <f>SUM(CL112)</f>
        <v>0</v>
      </c>
      <c r="CO112" s="51"/>
    </row>
    <row r="113" spans="1:132" s="7" customFormat="1" ht="24.95" customHeight="1" x14ac:dyDescent="0.25">
      <c r="A113" s="18">
        <v>639</v>
      </c>
      <c r="B113" s="19" t="s">
        <v>76</v>
      </c>
      <c r="C113" s="50">
        <f t="shared" ref="C113:E113" si="349">SUM(C111,C112)</f>
        <v>2000820</v>
      </c>
      <c r="D113" s="50">
        <f t="shared" si="349"/>
        <v>1455134.73</v>
      </c>
      <c r="E113" s="57">
        <f t="shared" si="349"/>
        <v>1710000</v>
      </c>
      <c r="F113" s="50">
        <f>SUM(F111,F112)</f>
        <v>-960495</v>
      </c>
      <c r="G113" s="50">
        <f t="shared" si="310"/>
        <v>1028709</v>
      </c>
      <c r="H113" s="50">
        <f>SUM(H111,H112)</f>
        <v>0</v>
      </c>
      <c r="I113" s="50">
        <f>SUM(I111,I112)</f>
        <v>0</v>
      </c>
      <c r="J113" s="50">
        <f t="shared" ref="J113" si="350">SUM(J111,J112)</f>
        <v>0</v>
      </c>
      <c r="K113" s="50">
        <f>SUM(K111,K112)</f>
        <v>0</v>
      </c>
      <c r="L113" s="50">
        <f>SUM(H113:K113)</f>
        <v>0</v>
      </c>
      <c r="M113" s="50">
        <f>SUM(M111,M112)</f>
        <v>0</v>
      </c>
      <c r="N113" s="50">
        <f t="shared" si="348"/>
        <v>0</v>
      </c>
      <c r="O113" s="50">
        <f>SUM(O111,O112)</f>
        <v>0</v>
      </c>
      <c r="P113" s="50">
        <f t="shared" ref="P113" si="351">SUM(P111,P112)</f>
        <v>0</v>
      </c>
      <c r="Q113" s="50">
        <f t="shared" ref="Q113:AA113" si="352">SUM(Q111,Q112)</f>
        <v>0</v>
      </c>
      <c r="R113" s="50">
        <f t="shared" si="352"/>
        <v>0</v>
      </c>
      <c r="S113" s="50">
        <f t="shared" si="352"/>
        <v>0</v>
      </c>
      <c r="T113" s="50">
        <f t="shared" si="352"/>
        <v>0</v>
      </c>
      <c r="U113" s="50">
        <f t="shared" si="352"/>
        <v>0</v>
      </c>
      <c r="V113" s="50">
        <f t="shared" si="352"/>
        <v>0</v>
      </c>
      <c r="W113" s="50">
        <f t="shared" si="352"/>
        <v>0</v>
      </c>
      <c r="X113" s="50">
        <f t="shared" si="352"/>
        <v>0</v>
      </c>
      <c r="Y113" s="50">
        <f t="shared" si="352"/>
        <v>0</v>
      </c>
      <c r="Z113" s="50">
        <f t="shared" si="352"/>
        <v>0</v>
      </c>
      <c r="AA113" s="50">
        <f t="shared" si="352"/>
        <v>0</v>
      </c>
      <c r="AB113" s="50">
        <f t="shared" si="311"/>
        <v>0</v>
      </c>
      <c r="AC113" s="50">
        <f t="shared" ref="AC113:AK113" si="353">SUM(AC111,AC112)</f>
        <v>0</v>
      </c>
      <c r="AD113" s="50">
        <f t="shared" si="353"/>
        <v>0</v>
      </c>
      <c r="AE113" s="50">
        <f t="shared" si="353"/>
        <v>0</v>
      </c>
      <c r="AF113" s="50">
        <f t="shared" si="353"/>
        <v>0</v>
      </c>
      <c r="AG113" s="50">
        <f t="shared" si="353"/>
        <v>0</v>
      </c>
      <c r="AH113" s="50">
        <f t="shared" si="353"/>
        <v>0</v>
      </c>
      <c r="AI113" s="50">
        <f t="shared" si="353"/>
        <v>0</v>
      </c>
      <c r="AJ113" s="50">
        <f t="shared" si="353"/>
        <v>0</v>
      </c>
      <c r="AK113" s="50">
        <f t="shared" si="353"/>
        <v>0</v>
      </c>
      <c r="AL113" s="50">
        <f>SUM(AL111,AL112)</f>
        <v>0</v>
      </c>
      <c r="AM113" s="50">
        <f>SUM(AM111,AM112)</f>
        <v>0</v>
      </c>
      <c r="AN113" s="50">
        <f>SUM(AN111,AN112)</f>
        <v>0</v>
      </c>
      <c r="AO113" s="50">
        <f>SUM(AO111,AO112)</f>
        <v>0</v>
      </c>
      <c r="AP113" s="50">
        <f>SUM(AC113:AO113)</f>
        <v>0</v>
      </c>
      <c r="AQ113" s="50">
        <f>SUM(AQ111,AQ112)</f>
        <v>0</v>
      </c>
      <c r="AR113" s="50">
        <f>SUM(AR111,AR112)</f>
        <v>0</v>
      </c>
      <c r="AS113" s="50">
        <f>SUM(AS111,AS112)</f>
        <v>0</v>
      </c>
      <c r="AT113" s="50">
        <f>SUM(AT111,AT112)</f>
        <v>0</v>
      </c>
      <c r="AU113" s="50">
        <f>SUM(AU111,AU112)</f>
        <v>0</v>
      </c>
      <c r="AV113" s="50">
        <f t="shared" ref="AV113:BD113" si="354">SUM(AV111,AV112)</f>
        <v>0</v>
      </c>
      <c r="AW113" s="50">
        <f>SUM(AW111,AW112)</f>
        <v>0</v>
      </c>
      <c r="AX113" s="50">
        <f t="shared" si="354"/>
        <v>0</v>
      </c>
      <c r="AY113" s="50">
        <f>SUM(AY111,AY112)</f>
        <v>0</v>
      </c>
      <c r="AZ113" s="50">
        <f t="shared" si="354"/>
        <v>0</v>
      </c>
      <c r="BA113" s="50">
        <f t="shared" si="354"/>
        <v>0</v>
      </c>
      <c r="BB113" s="50">
        <f t="shared" si="354"/>
        <v>0</v>
      </c>
      <c r="BC113" s="50">
        <f>SUM(BC111,BC112)</f>
        <v>0</v>
      </c>
      <c r="BD113" s="50">
        <f t="shared" si="354"/>
        <v>0</v>
      </c>
      <c r="BE113" s="50">
        <f>SUM(AQ113:BD113)</f>
        <v>0</v>
      </c>
      <c r="BF113" s="50">
        <f>SUM(BF111,BF112)</f>
        <v>37563</v>
      </c>
      <c r="BG113" s="50">
        <f t="shared" ref="BG113:BL113" si="355">SUM(BG111,BG112)</f>
        <v>25000</v>
      </c>
      <c r="BH113" s="50">
        <f t="shared" si="355"/>
        <v>0</v>
      </c>
      <c r="BI113" s="50">
        <f t="shared" si="355"/>
        <v>0</v>
      </c>
      <c r="BJ113" s="50">
        <f t="shared" si="355"/>
        <v>49335</v>
      </c>
      <c r="BK113" s="50">
        <f t="shared" si="355"/>
        <v>94185</v>
      </c>
      <c r="BL113" s="50">
        <f t="shared" si="355"/>
        <v>0</v>
      </c>
      <c r="BM113" s="50">
        <f>SUM(BM111,BM112)</f>
        <v>0</v>
      </c>
      <c r="BN113" s="50">
        <f>SUM(BN111,BN112)</f>
        <v>141886</v>
      </c>
      <c r="BO113" s="50">
        <f>SUM(BO111,BO112)</f>
        <v>0</v>
      </c>
      <c r="BP113" s="50"/>
      <c r="BQ113" s="50">
        <f>SUM(BQ111,BQ112)</f>
        <v>126274</v>
      </c>
      <c r="BR113" s="50">
        <f>SUM(BR111,BR112)</f>
        <v>0</v>
      </c>
      <c r="BS113" s="50">
        <f>SUM(BS111,BS112)</f>
        <v>145705</v>
      </c>
      <c r="BT113" s="50">
        <f>SUM(BT111,BT112)</f>
        <v>408761</v>
      </c>
      <c r="BU113" s="50">
        <f>SUM(BF113:BT113)</f>
        <v>1028709</v>
      </c>
      <c r="BV113" s="50">
        <f>SUM(BV111,BV112)</f>
        <v>0</v>
      </c>
      <c r="BW113" s="50">
        <f>SUM(BV113:BV113)</f>
        <v>0</v>
      </c>
      <c r="BX113" s="50">
        <f>SUM(BX111,BX112)</f>
        <v>0</v>
      </c>
      <c r="BY113" s="50">
        <f>SUM(BY111,BY112)</f>
        <v>0</v>
      </c>
      <c r="BZ113" s="50">
        <f>SUM(BZ111,BZ112)</f>
        <v>0</v>
      </c>
      <c r="CA113" s="50">
        <f>SUM(CA111,CA112)</f>
        <v>0</v>
      </c>
      <c r="CB113" s="50">
        <f>SUM(BX113:CA113)</f>
        <v>0</v>
      </c>
      <c r="CC113" s="50">
        <f t="shared" ref="CC113:CH113" si="356">SUM(CC111,CC112)</f>
        <v>0</v>
      </c>
      <c r="CD113" s="50">
        <f t="shared" si="356"/>
        <v>0</v>
      </c>
      <c r="CE113" s="50">
        <f t="shared" si="356"/>
        <v>0</v>
      </c>
      <c r="CF113" s="50">
        <f t="shared" si="356"/>
        <v>0</v>
      </c>
      <c r="CG113" s="50">
        <f t="shared" si="356"/>
        <v>0</v>
      </c>
      <c r="CH113" s="50">
        <f t="shared" si="356"/>
        <v>0</v>
      </c>
      <c r="CI113" s="50">
        <f t="shared" si="203"/>
        <v>0</v>
      </c>
      <c r="CJ113" s="50">
        <f>SUM(CJ111,CJ112)</f>
        <v>0</v>
      </c>
      <c r="CK113" s="50">
        <f>SUM(CJ113)</f>
        <v>0</v>
      </c>
      <c r="CL113" s="50">
        <f>SUM(CL111,CL112)</f>
        <v>0</v>
      </c>
      <c r="CM113" s="50">
        <f>SUM(CL113)</f>
        <v>0</v>
      </c>
      <c r="CN113" s="4"/>
      <c r="CO113" s="50">
        <f>SUM(CO111,CO112)</f>
        <v>0</v>
      </c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</row>
    <row r="114" spans="1:132" s="7" customFormat="1" ht="24.95" customHeight="1" x14ac:dyDescent="0.25">
      <c r="A114" s="10">
        <v>63</v>
      </c>
      <c r="B114" s="20" t="s">
        <v>77</v>
      </c>
      <c r="C114" s="50">
        <f t="shared" ref="C114:E114" si="357">SUM(C101,C104,C107,C110,C113)</f>
        <v>54791907.040000007</v>
      </c>
      <c r="D114" s="50">
        <f t="shared" si="357"/>
        <v>27164761.830000002</v>
      </c>
      <c r="E114" s="57">
        <f t="shared" si="357"/>
        <v>43740000</v>
      </c>
      <c r="F114" s="50">
        <f>SUM(F101,F104,F107,F110,F113)</f>
        <v>-14975605.330000002</v>
      </c>
      <c r="G114" s="50">
        <f t="shared" si="310"/>
        <v>39804685.710000001</v>
      </c>
      <c r="H114" s="50">
        <f>SUM(H101,H104,H107,H113)</f>
        <v>0</v>
      </c>
      <c r="I114" s="50">
        <f>SUM(I101,I104,I107,I113)</f>
        <v>0</v>
      </c>
      <c r="J114" s="50">
        <f t="shared" ref="J114" si="358">SUM(J101,J104,J107,J110,J113)</f>
        <v>0</v>
      </c>
      <c r="K114" s="50">
        <f>SUM(K101,K104,K107,K113)</f>
        <v>0</v>
      </c>
      <c r="L114" s="50">
        <f>SUM(L101,L104,L107,L110,L113)</f>
        <v>0</v>
      </c>
      <c r="M114" s="50">
        <f>SUM(M101,M104,M107,M110,M113)</f>
        <v>0</v>
      </c>
      <c r="N114" s="50">
        <f>SUM(N101,N104,N107,N110,N113)</f>
        <v>0</v>
      </c>
      <c r="O114" s="50">
        <f>SUM(O101,O104,O107,O110,O113)</f>
        <v>0</v>
      </c>
      <c r="P114" s="50">
        <f t="shared" ref="P114" si="359">SUM(P101,P104,P107,P110,P113)</f>
        <v>0</v>
      </c>
      <c r="Q114" s="50">
        <f t="shared" ref="Q114:AA114" si="360">SUM(Q101,Q104,Q107,Q110,Q113)</f>
        <v>0</v>
      </c>
      <c r="R114" s="50">
        <f t="shared" si="360"/>
        <v>0</v>
      </c>
      <c r="S114" s="50">
        <f t="shared" si="360"/>
        <v>0</v>
      </c>
      <c r="T114" s="50">
        <f t="shared" si="360"/>
        <v>0</v>
      </c>
      <c r="U114" s="50">
        <f t="shared" si="360"/>
        <v>0</v>
      </c>
      <c r="V114" s="50">
        <f t="shared" si="360"/>
        <v>0</v>
      </c>
      <c r="W114" s="50">
        <f t="shared" si="360"/>
        <v>0</v>
      </c>
      <c r="X114" s="50">
        <f t="shared" si="360"/>
        <v>0</v>
      </c>
      <c r="Y114" s="50">
        <f t="shared" si="360"/>
        <v>0</v>
      </c>
      <c r="Z114" s="50">
        <f t="shared" si="360"/>
        <v>0</v>
      </c>
      <c r="AA114" s="50">
        <f t="shared" si="360"/>
        <v>0</v>
      </c>
      <c r="AB114" s="50">
        <f t="shared" ref="AB114:AL114" si="361">SUM(AB101,AB104,AB107,AB110,AB113)</f>
        <v>0</v>
      </c>
      <c r="AC114" s="50">
        <f t="shared" si="361"/>
        <v>0</v>
      </c>
      <c r="AD114" s="50">
        <f t="shared" si="361"/>
        <v>0</v>
      </c>
      <c r="AE114" s="50">
        <f t="shared" si="361"/>
        <v>0</v>
      </c>
      <c r="AF114" s="50">
        <f t="shared" si="361"/>
        <v>0</v>
      </c>
      <c r="AG114" s="50">
        <f t="shared" si="361"/>
        <v>0</v>
      </c>
      <c r="AH114" s="50">
        <f t="shared" si="361"/>
        <v>0</v>
      </c>
      <c r="AI114" s="50">
        <f t="shared" si="361"/>
        <v>0</v>
      </c>
      <c r="AJ114" s="50">
        <f t="shared" si="361"/>
        <v>0</v>
      </c>
      <c r="AK114" s="50">
        <f t="shared" si="361"/>
        <v>0</v>
      </c>
      <c r="AL114" s="50">
        <f t="shared" si="361"/>
        <v>0</v>
      </c>
      <c r="AM114" s="50">
        <f t="shared" ref="AM114:AR114" si="362">SUM(AM101,AM104,AM107,AM110,AM113)</f>
        <v>0</v>
      </c>
      <c r="AN114" s="50">
        <f t="shared" si="362"/>
        <v>0</v>
      </c>
      <c r="AO114" s="50">
        <f t="shared" si="362"/>
        <v>0</v>
      </c>
      <c r="AP114" s="50">
        <f t="shared" si="362"/>
        <v>0</v>
      </c>
      <c r="AQ114" s="50">
        <f t="shared" si="362"/>
        <v>462939</v>
      </c>
      <c r="AR114" s="50">
        <f t="shared" si="362"/>
        <v>201624</v>
      </c>
      <c r="AS114" s="50">
        <f t="shared" ref="AS114:BD114" si="363">SUM(AS101,AS104,AS107,AS110,AS113)</f>
        <v>0</v>
      </c>
      <c r="AT114" s="50">
        <f>SUM(AT101,AT104,AT107,AT110,AT113)</f>
        <v>0</v>
      </c>
      <c r="AU114" s="50">
        <f>SUM(AU101,AU104,AU107,AU110,AU113)</f>
        <v>0</v>
      </c>
      <c r="AV114" s="50">
        <f t="shared" si="363"/>
        <v>605730</v>
      </c>
      <c r="AW114" s="50">
        <f>SUM(AW101,AW104,AW107,AW110,AW113)</f>
        <v>0</v>
      </c>
      <c r="AX114" s="50">
        <f t="shared" si="363"/>
        <v>142852</v>
      </c>
      <c r="AY114" s="50">
        <f>SUM(AY101,AY104,AY107,AY110,AY113)</f>
        <v>0</v>
      </c>
      <c r="AZ114" s="50">
        <f t="shared" si="363"/>
        <v>495441</v>
      </c>
      <c r="BA114" s="50">
        <f t="shared" si="363"/>
        <v>0</v>
      </c>
      <c r="BB114" s="50">
        <f t="shared" si="363"/>
        <v>409182</v>
      </c>
      <c r="BC114" s="50">
        <f>SUM(BC101,BC104,BC107,BC110,BC113)</f>
        <v>0</v>
      </c>
      <c r="BD114" s="50">
        <f t="shared" si="363"/>
        <v>467139</v>
      </c>
      <c r="BE114" s="50">
        <f>SUM(BE101,BE104,BE107,BE110,BE113)</f>
        <v>2784907</v>
      </c>
      <c r="BF114" s="50">
        <f>SUM(BF101,BF104,BF107,BF110,BF113)</f>
        <v>37563</v>
      </c>
      <c r="BG114" s="50">
        <f t="shared" ref="BG114:BL114" si="364">SUM(BG101,BG104,BG107,BG110,BG113)</f>
        <v>25000</v>
      </c>
      <c r="BH114" s="50">
        <f t="shared" si="364"/>
        <v>0</v>
      </c>
      <c r="BI114" s="50">
        <f t="shared" si="364"/>
        <v>0</v>
      </c>
      <c r="BJ114" s="50">
        <f t="shared" si="364"/>
        <v>49335</v>
      </c>
      <c r="BK114" s="50">
        <f t="shared" si="364"/>
        <v>94185</v>
      </c>
      <c r="BL114" s="50">
        <f t="shared" si="364"/>
        <v>0</v>
      </c>
      <c r="BM114" s="50">
        <f>SUM(BM101,BM104,BM107,BM110,BM113)</f>
        <v>0</v>
      </c>
      <c r="BN114" s="50">
        <f>SUM(BN101,BN104,BN107,BN110,BN113)</f>
        <v>141886</v>
      </c>
      <c r="BO114" s="50">
        <f>SUM(BO101,BO104,BO107,BO110,BO113)</f>
        <v>0</v>
      </c>
      <c r="BP114" s="50"/>
      <c r="BQ114" s="50">
        <f t="shared" ref="BQ114:CM114" si="365">SUM(BQ101,BQ104,BQ107,BQ110,BQ113)</f>
        <v>126274</v>
      </c>
      <c r="BR114" s="50">
        <f t="shared" si="365"/>
        <v>0</v>
      </c>
      <c r="BS114" s="50">
        <f t="shared" si="365"/>
        <v>145705</v>
      </c>
      <c r="BT114" s="50">
        <f t="shared" si="365"/>
        <v>414835</v>
      </c>
      <c r="BU114" s="50">
        <f t="shared" si="365"/>
        <v>1034783</v>
      </c>
      <c r="BV114" s="50">
        <f t="shared" si="365"/>
        <v>980000</v>
      </c>
      <c r="BW114" s="50">
        <f t="shared" si="365"/>
        <v>980000</v>
      </c>
      <c r="BX114" s="50">
        <f t="shared" si="365"/>
        <v>33188517.710000001</v>
      </c>
      <c r="BY114" s="50">
        <f t="shared" si="365"/>
        <v>520394</v>
      </c>
      <c r="BZ114" s="50">
        <f t="shared" si="365"/>
        <v>0</v>
      </c>
      <c r="CA114" s="50">
        <f t="shared" si="365"/>
        <v>1296084</v>
      </c>
      <c r="CB114" s="50">
        <f t="shared" si="365"/>
        <v>35004995.710000001</v>
      </c>
      <c r="CC114" s="50">
        <f t="shared" si="365"/>
        <v>0</v>
      </c>
      <c r="CD114" s="50">
        <f t="shared" si="365"/>
        <v>0</v>
      </c>
      <c r="CE114" s="50">
        <f t="shared" si="365"/>
        <v>0</v>
      </c>
      <c r="CF114" s="50">
        <f t="shared" si="365"/>
        <v>0</v>
      </c>
      <c r="CG114" s="50">
        <f t="shared" si="365"/>
        <v>0</v>
      </c>
      <c r="CH114" s="50">
        <f t="shared" si="365"/>
        <v>0</v>
      </c>
      <c r="CI114" s="50">
        <f t="shared" si="365"/>
        <v>0</v>
      </c>
      <c r="CJ114" s="50">
        <f t="shared" si="365"/>
        <v>0</v>
      </c>
      <c r="CK114" s="50">
        <f t="shared" si="365"/>
        <v>0</v>
      </c>
      <c r="CL114" s="50">
        <f t="shared" si="365"/>
        <v>0</v>
      </c>
      <c r="CM114" s="50">
        <f t="shared" si="365"/>
        <v>0</v>
      </c>
      <c r="CN114" s="4"/>
      <c r="CO114" s="50">
        <f t="shared" ref="CO114" si="366">SUM(CO101,CO104,CO107,CO110,CO113)</f>
        <v>28792060</v>
      </c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</row>
    <row r="115" spans="1:132" s="4" customFormat="1" ht="24.95" customHeight="1" x14ac:dyDescent="0.25">
      <c r="A115" s="2">
        <v>6413</v>
      </c>
      <c r="B115" s="3" t="s">
        <v>49</v>
      </c>
      <c r="C115" s="49">
        <v>1000</v>
      </c>
      <c r="D115" s="49">
        <v>227.59</v>
      </c>
      <c r="E115" s="57">
        <v>300</v>
      </c>
      <c r="F115" s="49">
        <f>G115-C115</f>
        <v>-600</v>
      </c>
      <c r="G115" s="50">
        <f t="shared" si="310"/>
        <v>400</v>
      </c>
      <c r="H115" s="49"/>
      <c r="I115" s="49"/>
      <c r="J115" s="49"/>
      <c r="K115" s="49"/>
      <c r="L115" s="50">
        <f>SUM(H115:K115)</f>
        <v>0</v>
      </c>
      <c r="M115" s="49"/>
      <c r="N115" s="50">
        <f t="shared" si="348"/>
        <v>0</v>
      </c>
      <c r="O115" s="51">
        <v>300</v>
      </c>
      <c r="P115" s="49"/>
      <c r="Q115" s="57"/>
      <c r="R115" s="49"/>
      <c r="S115" s="51"/>
      <c r="T115" s="79">
        <v>100</v>
      </c>
      <c r="U115" s="49"/>
      <c r="V115" s="49"/>
      <c r="W115" s="49"/>
      <c r="X115" s="49"/>
      <c r="Y115" s="49"/>
      <c r="Z115" s="49"/>
      <c r="AA115" s="49"/>
      <c r="AB115" s="50">
        <f>SUM(O115:AA115)</f>
        <v>400</v>
      </c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50">
        <f>SUM(AC115:AO115)</f>
        <v>0</v>
      </c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50">
        <f>SUM(AQ115:BD115)</f>
        <v>0</v>
      </c>
      <c r="BF115" s="51"/>
      <c r="BG115" s="51"/>
      <c r="BH115" s="49"/>
      <c r="BI115" s="49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0">
        <f>SUM(BF115:BT115)</f>
        <v>0</v>
      </c>
      <c r="BV115" s="51"/>
      <c r="BW115" s="50">
        <f>SUM(BV115:BV115)</f>
        <v>0</v>
      </c>
      <c r="BX115" s="51"/>
      <c r="BY115" s="49"/>
      <c r="BZ115" s="49"/>
      <c r="CA115" s="51"/>
      <c r="CB115" s="50">
        <f>SUM(BX115:CA115)</f>
        <v>0</v>
      </c>
      <c r="CC115" s="49"/>
      <c r="CD115" s="49"/>
      <c r="CE115" s="49"/>
      <c r="CF115" s="49"/>
      <c r="CG115" s="49"/>
      <c r="CH115" s="49"/>
      <c r="CI115" s="50">
        <f>SUM(CC115:CH115)</f>
        <v>0</v>
      </c>
      <c r="CJ115" s="49"/>
      <c r="CK115" s="50">
        <f>SUM(CJ115)</f>
        <v>0</v>
      </c>
      <c r="CL115" s="49"/>
      <c r="CM115" s="50">
        <f>SUM(CL115)</f>
        <v>0</v>
      </c>
      <c r="CO115" s="51"/>
    </row>
    <row r="116" spans="1:132" s="4" customFormat="1" ht="24.95" customHeight="1" x14ac:dyDescent="0.25">
      <c r="A116" s="2">
        <v>6415</v>
      </c>
      <c r="B116" s="3" t="s">
        <v>50</v>
      </c>
      <c r="C116" s="49">
        <v>100</v>
      </c>
      <c r="D116" s="49">
        <v>5987.96</v>
      </c>
      <c r="E116" s="57">
        <v>7000</v>
      </c>
      <c r="F116" s="49">
        <f>G116-C116</f>
        <v>8000</v>
      </c>
      <c r="G116" s="50">
        <f t="shared" si="310"/>
        <v>8100</v>
      </c>
      <c r="H116" s="49"/>
      <c r="I116" s="49"/>
      <c r="J116" s="49"/>
      <c r="K116" s="49"/>
      <c r="L116" s="50">
        <f>SUM(H116:K116)</f>
        <v>0</v>
      </c>
      <c r="M116" s="49"/>
      <c r="N116" s="50">
        <f t="shared" si="348"/>
        <v>0</v>
      </c>
      <c r="O116" s="51">
        <v>8000</v>
      </c>
      <c r="P116" s="49"/>
      <c r="Q116" s="49"/>
      <c r="R116" s="49"/>
      <c r="S116" s="51"/>
      <c r="T116" s="52"/>
      <c r="U116" s="49"/>
      <c r="V116" s="49"/>
      <c r="W116" s="49"/>
      <c r="X116" s="49"/>
      <c r="Y116" s="49"/>
      <c r="Z116" s="49"/>
      <c r="AA116" s="49"/>
      <c r="AB116" s="50">
        <f>SUM(O116:AA116)</f>
        <v>8000</v>
      </c>
      <c r="AC116" s="49">
        <v>100</v>
      </c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50">
        <f>SUM(AC116:AO116)</f>
        <v>100</v>
      </c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50">
        <f>SUM(AQ116:BD116)</f>
        <v>0</v>
      </c>
      <c r="BF116" s="51"/>
      <c r="BG116" s="51"/>
      <c r="BH116" s="49"/>
      <c r="BI116" s="49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0">
        <f>SUM(BF116:BT116)</f>
        <v>0</v>
      </c>
      <c r="BV116" s="51"/>
      <c r="BW116" s="50">
        <f>SUM(BV116:BV116)</f>
        <v>0</v>
      </c>
      <c r="BX116" s="51"/>
      <c r="BY116" s="49"/>
      <c r="BZ116" s="49"/>
      <c r="CA116" s="51"/>
      <c r="CB116" s="50">
        <f>SUM(BX116:CA116)</f>
        <v>0</v>
      </c>
      <c r="CC116" s="49"/>
      <c r="CD116" s="49"/>
      <c r="CE116" s="49"/>
      <c r="CF116" s="49"/>
      <c r="CG116" s="49"/>
      <c r="CH116" s="49"/>
      <c r="CI116" s="50">
        <f>SUM(CC116:CH116)</f>
        <v>0</v>
      </c>
      <c r="CJ116" s="49"/>
      <c r="CK116" s="50">
        <f>SUM(CJ116)</f>
        <v>0</v>
      </c>
      <c r="CL116" s="49"/>
      <c r="CM116" s="50">
        <f>SUM(CL116)</f>
        <v>0</v>
      </c>
      <c r="CO116" s="51"/>
    </row>
    <row r="117" spans="1:132" s="7" customFormat="1" ht="24.95" customHeight="1" x14ac:dyDescent="0.25">
      <c r="A117" s="5">
        <v>641</v>
      </c>
      <c r="B117" s="6" t="s">
        <v>51</v>
      </c>
      <c r="C117" s="50">
        <f t="shared" ref="C117:E117" si="367">SUM(C115:C116)</f>
        <v>1100</v>
      </c>
      <c r="D117" s="50">
        <f t="shared" si="367"/>
        <v>6215.55</v>
      </c>
      <c r="E117" s="57">
        <f t="shared" si="367"/>
        <v>7300</v>
      </c>
      <c r="F117" s="50">
        <f>SUM(F115:F116)</f>
        <v>7400</v>
      </c>
      <c r="G117" s="50">
        <f t="shared" si="310"/>
        <v>8500</v>
      </c>
      <c r="H117" s="50">
        <f t="shared" ref="H117:P117" si="368">SUM(H115:H116)</f>
        <v>0</v>
      </c>
      <c r="I117" s="50">
        <f t="shared" si="368"/>
        <v>0</v>
      </c>
      <c r="J117" s="50">
        <f t="shared" si="368"/>
        <v>0</v>
      </c>
      <c r="K117" s="50">
        <f t="shared" si="368"/>
        <v>0</v>
      </c>
      <c r="L117" s="50">
        <f t="shared" si="368"/>
        <v>0</v>
      </c>
      <c r="M117" s="50">
        <f t="shared" si="368"/>
        <v>0</v>
      </c>
      <c r="N117" s="50">
        <f t="shared" si="368"/>
        <v>0</v>
      </c>
      <c r="O117" s="50">
        <f t="shared" si="368"/>
        <v>8300</v>
      </c>
      <c r="P117" s="50">
        <f t="shared" si="368"/>
        <v>0</v>
      </c>
      <c r="Q117" s="50">
        <f t="shared" ref="Q117:AA117" si="369">SUM(Q115:Q116)</f>
        <v>0</v>
      </c>
      <c r="R117" s="50">
        <f t="shared" si="369"/>
        <v>0</v>
      </c>
      <c r="S117" s="50">
        <f t="shared" si="369"/>
        <v>0</v>
      </c>
      <c r="T117" s="50">
        <f t="shared" si="369"/>
        <v>100</v>
      </c>
      <c r="U117" s="50">
        <f t="shared" si="369"/>
        <v>0</v>
      </c>
      <c r="V117" s="50">
        <f t="shared" si="369"/>
        <v>0</v>
      </c>
      <c r="W117" s="50">
        <f t="shared" si="369"/>
        <v>0</v>
      </c>
      <c r="X117" s="50">
        <f t="shared" si="369"/>
        <v>0</v>
      </c>
      <c r="Y117" s="50">
        <f t="shared" si="369"/>
        <v>0</v>
      </c>
      <c r="Z117" s="50">
        <f t="shared" si="369"/>
        <v>0</v>
      </c>
      <c r="AA117" s="50">
        <f t="shared" si="369"/>
        <v>0</v>
      </c>
      <c r="AB117" s="50">
        <f t="shared" ref="AB117:AL117" si="370">SUM(AB115:AB116)</f>
        <v>8400</v>
      </c>
      <c r="AC117" s="50">
        <f t="shared" si="370"/>
        <v>100</v>
      </c>
      <c r="AD117" s="50">
        <f t="shared" si="370"/>
        <v>0</v>
      </c>
      <c r="AE117" s="50">
        <f t="shared" si="370"/>
        <v>0</v>
      </c>
      <c r="AF117" s="50">
        <f t="shared" si="370"/>
        <v>0</v>
      </c>
      <c r="AG117" s="50">
        <f t="shared" si="370"/>
        <v>0</v>
      </c>
      <c r="AH117" s="50">
        <f t="shared" si="370"/>
        <v>0</v>
      </c>
      <c r="AI117" s="50">
        <f t="shared" si="370"/>
        <v>0</v>
      </c>
      <c r="AJ117" s="50">
        <f t="shared" si="370"/>
        <v>0</v>
      </c>
      <c r="AK117" s="50">
        <f t="shared" si="370"/>
        <v>0</v>
      </c>
      <c r="AL117" s="50">
        <f t="shared" si="370"/>
        <v>0</v>
      </c>
      <c r="AM117" s="50">
        <f t="shared" ref="AM117:AR117" si="371">SUM(AM115:AM116)</f>
        <v>0</v>
      </c>
      <c r="AN117" s="50">
        <f t="shared" si="371"/>
        <v>0</v>
      </c>
      <c r="AO117" s="50">
        <f t="shared" si="371"/>
        <v>0</v>
      </c>
      <c r="AP117" s="50">
        <f t="shared" si="371"/>
        <v>100</v>
      </c>
      <c r="AQ117" s="50">
        <f t="shared" si="371"/>
        <v>0</v>
      </c>
      <c r="AR117" s="50">
        <f t="shared" si="371"/>
        <v>0</v>
      </c>
      <c r="AS117" s="50">
        <f t="shared" ref="AS117:BD117" si="372">SUM(AS115:AS116)</f>
        <v>0</v>
      </c>
      <c r="AT117" s="50">
        <f>SUM(AT115:AT116)</f>
        <v>0</v>
      </c>
      <c r="AU117" s="50">
        <f>SUM(AU115:AU116)</f>
        <v>0</v>
      </c>
      <c r="AV117" s="50">
        <f t="shared" si="372"/>
        <v>0</v>
      </c>
      <c r="AW117" s="50">
        <f>SUM(AW115:AW116)</f>
        <v>0</v>
      </c>
      <c r="AX117" s="50">
        <f t="shared" si="372"/>
        <v>0</v>
      </c>
      <c r="AY117" s="50">
        <f>SUM(AY115:AY116)</f>
        <v>0</v>
      </c>
      <c r="AZ117" s="50">
        <f t="shared" si="372"/>
        <v>0</v>
      </c>
      <c r="BA117" s="50">
        <f t="shared" si="372"/>
        <v>0</v>
      </c>
      <c r="BB117" s="50">
        <f t="shared" si="372"/>
        <v>0</v>
      </c>
      <c r="BC117" s="50">
        <f>SUM(BC115:BC116)</f>
        <v>0</v>
      </c>
      <c r="BD117" s="50">
        <f t="shared" si="372"/>
        <v>0</v>
      </c>
      <c r="BE117" s="50">
        <f>SUM(BE115:BE116)</f>
        <v>0</v>
      </c>
      <c r="BF117" s="50">
        <f>SUM(BF115:BF116)</f>
        <v>0</v>
      </c>
      <c r="BG117" s="50">
        <f t="shared" ref="BG117:BO117" si="373">SUM(BG115:BG116)</f>
        <v>0</v>
      </c>
      <c r="BH117" s="50">
        <f t="shared" si="373"/>
        <v>0</v>
      </c>
      <c r="BI117" s="50">
        <f t="shared" si="373"/>
        <v>0</v>
      </c>
      <c r="BJ117" s="50">
        <f t="shared" si="373"/>
        <v>0</v>
      </c>
      <c r="BK117" s="50">
        <f t="shared" si="373"/>
        <v>0</v>
      </c>
      <c r="BL117" s="50">
        <f t="shared" si="373"/>
        <v>0</v>
      </c>
      <c r="BM117" s="50">
        <f t="shared" si="373"/>
        <v>0</v>
      </c>
      <c r="BN117" s="50">
        <f t="shared" si="373"/>
        <v>0</v>
      </c>
      <c r="BO117" s="50">
        <f t="shared" si="373"/>
        <v>0</v>
      </c>
      <c r="BP117" s="50"/>
      <c r="BQ117" s="50">
        <f t="shared" ref="BQ117:CM117" si="374">SUM(BQ115:BQ116)</f>
        <v>0</v>
      </c>
      <c r="BR117" s="50">
        <f t="shared" si="374"/>
        <v>0</v>
      </c>
      <c r="BS117" s="50">
        <f t="shared" si="374"/>
        <v>0</v>
      </c>
      <c r="BT117" s="50">
        <f t="shared" si="374"/>
        <v>0</v>
      </c>
      <c r="BU117" s="50">
        <f t="shared" si="374"/>
        <v>0</v>
      </c>
      <c r="BV117" s="50">
        <f t="shared" si="374"/>
        <v>0</v>
      </c>
      <c r="BW117" s="50">
        <f t="shared" si="374"/>
        <v>0</v>
      </c>
      <c r="BX117" s="50">
        <f t="shared" si="374"/>
        <v>0</v>
      </c>
      <c r="BY117" s="50">
        <f t="shared" si="374"/>
        <v>0</v>
      </c>
      <c r="BZ117" s="50">
        <f t="shared" si="374"/>
        <v>0</v>
      </c>
      <c r="CA117" s="50">
        <f t="shared" si="374"/>
        <v>0</v>
      </c>
      <c r="CB117" s="50">
        <f t="shared" si="374"/>
        <v>0</v>
      </c>
      <c r="CC117" s="50">
        <f t="shared" si="374"/>
        <v>0</v>
      </c>
      <c r="CD117" s="50">
        <f t="shared" si="374"/>
        <v>0</v>
      </c>
      <c r="CE117" s="50">
        <f t="shared" si="374"/>
        <v>0</v>
      </c>
      <c r="CF117" s="50">
        <f t="shared" si="374"/>
        <v>0</v>
      </c>
      <c r="CG117" s="50">
        <f t="shared" si="374"/>
        <v>0</v>
      </c>
      <c r="CH117" s="50">
        <f t="shared" si="374"/>
        <v>0</v>
      </c>
      <c r="CI117" s="50">
        <f t="shared" si="374"/>
        <v>0</v>
      </c>
      <c r="CJ117" s="50">
        <f t="shared" si="374"/>
        <v>0</v>
      </c>
      <c r="CK117" s="50">
        <f t="shared" si="374"/>
        <v>0</v>
      </c>
      <c r="CL117" s="50">
        <f t="shared" si="374"/>
        <v>0</v>
      </c>
      <c r="CM117" s="50">
        <f t="shared" si="374"/>
        <v>0</v>
      </c>
      <c r="CN117" s="4"/>
      <c r="CO117" s="50">
        <f t="shared" ref="CO117" si="375">SUM(CO115:CO116)</f>
        <v>0</v>
      </c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</row>
    <row r="118" spans="1:132" s="7" customFormat="1" ht="24.95" customHeight="1" x14ac:dyDescent="0.25">
      <c r="A118" s="5">
        <v>64</v>
      </c>
      <c r="B118" s="6" t="s">
        <v>52</v>
      </c>
      <c r="C118" s="50">
        <f t="shared" ref="C118:E118" si="376">SUM(C117)</f>
        <v>1100</v>
      </c>
      <c r="D118" s="50">
        <f t="shared" si="376"/>
        <v>6215.55</v>
      </c>
      <c r="E118" s="57">
        <f t="shared" si="376"/>
        <v>7300</v>
      </c>
      <c r="F118" s="50">
        <f>SUM(F117)</f>
        <v>7400</v>
      </c>
      <c r="G118" s="50">
        <f t="shared" si="310"/>
        <v>8500</v>
      </c>
      <c r="H118" s="50">
        <f>SUM(H117)</f>
        <v>0</v>
      </c>
      <c r="I118" s="50">
        <f>SUM(I117)</f>
        <v>0</v>
      </c>
      <c r="J118" s="50">
        <f t="shared" ref="J118" si="377">SUM(J117)</f>
        <v>0</v>
      </c>
      <c r="K118" s="50">
        <f>SUM(K117)</f>
        <v>0</v>
      </c>
      <c r="L118" s="50">
        <f t="shared" ref="L118:L145" si="378">SUM(H118:K118)</f>
        <v>0</v>
      </c>
      <c r="M118" s="50">
        <f>SUM(M117)</f>
        <v>0</v>
      </c>
      <c r="N118" s="50">
        <f t="shared" si="348"/>
        <v>0</v>
      </c>
      <c r="O118" s="50">
        <f>SUM(O117)</f>
        <v>8300</v>
      </c>
      <c r="P118" s="50">
        <f t="shared" ref="P118" si="379">SUM(P117)</f>
        <v>0</v>
      </c>
      <c r="Q118" s="50">
        <f t="shared" ref="Q118:AA118" si="380">SUM(Q117)</f>
        <v>0</v>
      </c>
      <c r="R118" s="50">
        <f t="shared" si="380"/>
        <v>0</v>
      </c>
      <c r="S118" s="50">
        <f t="shared" si="380"/>
        <v>0</v>
      </c>
      <c r="T118" s="50">
        <f t="shared" si="380"/>
        <v>100</v>
      </c>
      <c r="U118" s="50">
        <f t="shared" si="380"/>
        <v>0</v>
      </c>
      <c r="V118" s="50">
        <f t="shared" si="380"/>
        <v>0</v>
      </c>
      <c r="W118" s="50">
        <f t="shared" si="380"/>
        <v>0</v>
      </c>
      <c r="X118" s="50">
        <f t="shared" si="380"/>
        <v>0</v>
      </c>
      <c r="Y118" s="50">
        <f t="shared" si="380"/>
        <v>0</v>
      </c>
      <c r="Z118" s="50">
        <f t="shared" si="380"/>
        <v>0</v>
      </c>
      <c r="AA118" s="50">
        <f t="shared" si="380"/>
        <v>0</v>
      </c>
      <c r="AB118" s="50">
        <f t="shared" ref="AB118:AB145" si="381">SUM(O118:AA118)</f>
        <v>8400</v>
      </c>
      <c r="AC118" s="50">
        <f t="shared" ref="AC118:AK118" si="382">SUM(AC117)</f>
        <v>100</v>
      </c>
      <c r="AD118" s="50">
        <f t="shared" si="382"/>
        <v>0</v>
      </c>
      <c r="AE118" s="50">
        <f t="shared" si="382"/>
        <v>0</v>
      </c>
      <c r="AF118" s="50">
        <f t="shared" si="382"/>
        <v>0</v>
      </c>
      <c r="AG118" s="50">
        <f t="shared" si="382"/>
        <v>0</v>
      </c>
      <c r="AH118" s="50">
        <f t="shared" si="382"/>
        <v>0</v>
      </c>
      <c r="AI118" s="50">
        <f t="shared" si="382"/>
        <v>0</v>
      </c>
      <c r="AJ118" s="50">
        <f t="shared" si="382"/>
        <v>0</v>
      </c>
      <c r="AK118" s="50">
        <f t="shared" si="382"/>
        <v>0</v>
      </c>
      <c r="AL118" s="50">
        <f>SUM(AL117)</f>
        <v>0</v>
      </c>
      <c r="AM118" s="50">
        <f>SUM(AM117)</f>
        <v>0</v>
      </c>
      <c r="AN118" s="50">
        <f>SUM(AN117)</f>
        <v>0</v>
      </c>
      <c r="AO118" s="50">
        <f>SUM(AO117)</f>
        <v>0</v>
      </c>
      <c r="AP118" s="50">
        <f t="shared" ref="AP118:AP123" si="383">SUM(AC118:AO118)</f>
        <v>100</v>
      </c>
      <c r="AQ118" s="50">
        <f t="shared" ref="AQ118:AU118" si="384">SUM(AQ117)</f>
        <v>0</v>
      </c>
      <c r="AR118" s="50">
        <f t="shared" si="384"/>
        <v>0</v>
      </c>
      <c r="AS118" s="50">
        <f t="shared" si="384"/>
        <v>0</v>
      </c>
      <c r="AT118" s="50">
        <f t="shared" si="384"/>
        <v>0</v>
      </c>
      <c r="AU118" s="50">
        <f t="shared" si="384"/>
        <v>0</v>
      </c>
      <c r="AV118" s="50">
        <f t="shared" ref="AV118:BD118" si="385">SUM(AV117)</f>
        <v>0</v>
      </c>
      <c r="AW118" s="50">
        <f>SUM(AW117)</f>
        <v>0</v>
      </c>
      <c r="AX118" s="50">
        <f t="shared" si="385"/>
        <v>0</v>
      </c>
      <c r="AY118" s="50">
        <f>SUM(AY117)</f>
        <v>0</v>
      </c>
      <c r="AZ118" s="50">
        <f t="shared" si="385"/>
        <v>0</v>
      </c>
      <c r="BA118" s="50">
        <f t="shared" si="385"/>
        <v>0</v>
      </c>
      <c r="BB118" s="50">
        <f t="shared" si="385"/>
        <v>0</v>
      </c>
      <c r="BC118" s="50">
        <f>SUM(BC117)</f>
        <v>0</v>
      </c>
      <c r="BD118" s="50">
        <f t="shared" si="385"/>
        <v>0</v>
      </c>
      <c r="BE118" s="50">
        <f t="shared" ref="BE118:BE123" si="386">SUM(AQ118:BD118)</f>
        <v>0</v>
      </c>
      <c r="BF118" s="50">
        <f>SUM(BF117)</f>
        <v>0</v>
      </c>
      <c r="BG118" s="50">
        <f t="shared" ref="BG118:BO118" si="387">SUM(BG117)</f>
        <v>0</v>
      </c>
      <c r="BH118" s="50">
        <f t="shared" si="387"/>
        <v>0</v>
      </c>
      <c r="BI118" s="50">
        <f t="shared" si="387"/>
        <v>0</v>
      </c>
      <c r="BJ118" s="50">
        <f t="shared" si="387"/>
        <v>0</v>
      </c>
      <c r="BK118" s="50">
        <f t="shared" si="387"/>
        <v>0</v>
      </c>
      <c r="BL118" s="50">
        <f t="shared" si="387"/>
        <v>0</v>
      </c>
      <c r="BM118" s="50">
        <f t="shared" si="387"/>
        <v>0</v>
      </c>
      <c r="BN118" s="50">
        <f t="shared" si="387"/>
        <v>0</v>
      </c>
      <c r="BO118" s="50">
        <f t="shared" si="387"/>
        <v>0</v>
      </c>
      <c r="BP118" s="50"/>
      <c r="BQ118" s="50">
        <f>SUM(BQ117)</f>
        <v>0</v>
      </c>
      <c r="BR118" s="50">
        <f>SUM(BR117)</f>
        <v>0</v>
      </c>
      <c r="BS118" s="50">
        <f>SUM(BS117)</f>
        <v>0</v>
      </c>
      <c r="BT118" s="50">
        <f>SUM(BT117)</f>
        <v>0</v>
      </c>
      <c r="BU118" s="50">
        <f t="shared" ref="BU118:BU123" si="388">SUM(BF118:BT118)</f>
        <v>0</v>
      </c>
      <c r="BV118" s="50">
        <f>SUM(BV117)</f>
        <v>0</v>
      </c>
      <c r="BW118" s="50">
        <f t="shared" ref="BW118:BW123" si="389">SUM(BV118:BV118)</f>
        <v>0</v>
      </c>
      <c r="BX118" s="50">
        <f>SUM(BX117)</f>
        <v>0</v>
      </c>
      <c r="BY118" s="50">
        <f>SUM(BY117)</f>
        <v>0</v>
      </c>
      <c r="BZ118" s="50">
        <f>SUM(BZ117)</f>
        <v>0</v>
      </c>
      <c r="CA118" s="50">
        <f>SUM(CA117)</f>
        <v>0</v>
      </c>
      <c r="CB118" s="50">
        <f t="shared" ref="CB118:CB123" si="390">SUM(BX118:CA118)</f>
        <v>0</v>
      </c>
      <c r="CC118" s="50">
        <f t="shared" ref="CC118:CH118" si="391">SUM(CC117)</f>
        <v>0</v>
      </c>
      <c r="CD118" s="50">
        <f t="shared" si="391"/>
        <v>0</v>
      </c>
      <c r="CE118" s="50">
        <f t="shared" si="391"/>
        <v>0</v>
      </c>
      <c r="CF118" s="50">
        <f t="shared" si="391"/>
        <v>0</v>
      </c>
      <c r="CG118" s="50">
        <f t="shared" si="391"/>
        <v>0</v>
      </c>
      <c r="CH118" s="50">
        <f t="shared" si="391"/>
        <v>0</v>
      </c>
      <c r="CI118" s="50">
        <f t="shared" ref="CI118:CI145" si="392">SUM(CC118:CH118)</f>
        <v>0</v>
      </c>
      <c r="CJ118" s="50">
        <f>SUM(CJ117)</f>
        <v>0</v>
      </c>
      <c r="CK118" s="50">
        <f>SUM(CJ118)</f>
        <v>0</v>
      </c>
      <c r="CL118" s="50">
        <f>SUM(CL117)</f>
        <v>0</v>
      </c>
      <c r="CM118" s="50">
        <f>SUM(CL118)</f>
        <v>0</v>
      </c>
      <c r="CN118" s="4"/>
      <c r="CO118" s="50">
        <f>SUM(CO117)</f>
        <v>0</v>
      </c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</row>
    <row r="119" spans="1:132" s="4" customFormat="1" ht="24.95" customHeight="1" x14ac:dyDescent="0.25">
      <c r="A119" s="2">
        <v>6526</v>
      </c>
      <c r="B119" s="3" t="s">
        <v>53</v>
      </c>
      <c r="C119" s="49">
        <v>3200777</v>
      </c>
      <c r="D119" s="49">
        <v>2265942.33</v>
      </c>
      <c r="E119" s="57">
        <v>3500000</v>
      </c>
      <c r="F119" s="49">
        <f>G119-C119</f>
        <v>326054</v>
      </c>
      <c r="G119" s="50">
        <f t="shared" si="310"/>
        <v>3526831</v>
      </c>
      <c r="H119" s="49"/>
      <c r="I119" s="49"/>
      <c r="J119" s="49"/>
      <c r="K119" s="49"/>
      <c r="L119" s="50">
        <f t="shared" si="378"/>
        <v>0</v>
      </c>
      <c r="M119" s="49"/>
      <c r="N119" s="50">
        <f t="shared" si="348"/>
        <v>0</v>
      </c>
      <c r="O119" s="49"/>
      <c r="P119" s="49"/>
      <c r="Q119" s="49"/>
      <c r="R119" s="49"/>
      <c r="S119" s="51"/>
      <c r="T119" s="49"/>
      <c r="U119" s="49"/>
      <c r="V119" s="49"/>
      <c r="W119" s="49"/>
      <c r="X119" s="49"/>
      <c r="Y119" s="49"/>
      <c r="Z119" s="49"/>
      <c r="AA119" s="49"/>
      <c r="AB119" s="50">
        <f t="shared" si="381"/>
        <v>0</v>
      </c>
      <c r="AC119" s="51">
        <v>2450000</v>
      </c>
      <c r="AD119" s="51"/>
      <c r="AE119" s="51">
        <v>120000</v>
      </c>
      <c r="AF119" s="56"/>
      <c r="AG119" s="56">
        <v>421700</v>
      </c>
      <c r="AH119" s="56"/>
      <c r="AI119" s="56"/>
      <c r="AJ119" s="56"/>
      <c r="AK119" s="51">
        <v>248015</v>
      </c>
      <c r="AL119" s="56">
        <v>124000</v>
      </c>
      <c r="AM119" s="56"/>
      <c r="AN119" s="51">
        <v>115388</v>
      </c>
      <c r="AO119" s="51">
        <v>32728</v>
      </c>
      <c r="AP119" s="50">
        <f t="shared" si="383"/>
        <v>3511831</v>
      </c>
      <c r="AQ119" s="51"/>
      <c r="AR119" s="51"/>
      <c r="AS119" s="49"/>
      <c r="AT119" s="49"/>
      <c r="AU119" s="49"/>
      <c r="AV119" s="51"/>
      <c r="AW119" s="49"/>
      <c r="AX119" s="51"/>
      <c r="AY119" s="49"/>
      <c r="AZ119" s="51"/>
      <c r="BA119" s="49"/>
      <c r="BB119" s="51"/>
      <c r="BC119" s="49"/>
      <c r="BD119" s="51"/>
      <c r="BE119" s="50">
        <f t="shared" si="386"/>
        <v>0</v>
      </c>
      <c r="BF119" s="51"/>
      <c r="BG119" s="51"/>
      <c r="BH119" s="49"/>
      <c r="BI119" s="51">
        <v>15000</v>
      </c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0">
        <f t="shared" si="388"/>
        <v>15000</v>
      </c>
      <c r="BV119" s="51"/>
      <c r="BW119" s="50">
        <f t="shared" si="389"/>
        <v>0</v>
      </c>
      <c r="BX119" s="51"/>
      <c r="BY119" s="49"/>
      <c r="BZ119" s="49"/>
      <c r="CA119" s="51"/>
      <c r="CB119" s="50">
        <f t="shared" si="390"/>
        <v>0</v>
      </c>
      <c r="CC119" s="49"/>
      <c r="CD119" s="49"/>
      <c r="CE119" s="49"/>
      <c r="CF119" s="49"/>
      <c r="CG119" s="51"/>
      <c r="CH119" s="49"/>
      <c r="CI119" s="50">
        <f t="shared" si="392"/>
        <v>0</v>
      </c>
      <c r="CJ119" s="49"/>
      <c r="CK119" s="50">
        <f>SUM(CJ119)</f>
        <v>0</v>
      </c>
      <c r="CL119" s="49"/>
      <c r="CM119" s="50">
        <f>SUM(CL119)</f>
        <v>0</v>
      </c>
      <c r="CO119" s="51"/>
    </row>
    <row r="120" spans="1:132" s="7" customFormat="1" ht="24.95" customHeight="1" x14ac:dyDescent="0.25">
      <c r="A120" s="5">
        <v>652</v>
      </c>
      <c r="B120" s="6" t="s">
        <v>54</v>
      </c>
      <c r="C120" s="50">
        <f t="shared" ref="C120:E121" si="393">SUM(C119)</f>
        <v>3200777</v>
      </c>
      <c r="D120" s="50">
        <f t="shared" si="393"/>
        <v>2265942.33</v>
      </c>
      <c r="E120" s="57">
        <f t="shared" si="393"/>
        <v>3500000</v>
      </c>
      <c r="F120" s="50">
        <f>SUM(F119)</f>
        <v>326054</v>
      </c>
      <c r="G120" s="50">
        <f t="shared" si="310"/>
        <v>3526831</v>
      </c>
      <c r="H120" s="50">
        <f t="shared" ref="H120:K121" si="394">SUM(H119)</f>
        <v>0</v>
      </c>
      <c r="I120" s="50">
        <f t="shared" si="394"/>
        <v>0</v>
      </c>
      <c r="J120" s="50">
        <f t="shared" si="394"/>
        <v>0</v>
      </c>
      <c r="K120" s="50">
        <f t="shared" si="394"/>
        <v>0</v>
      </c>
      <c r="L120" s="50">
        <f t="shared" si="378"/>
        <v>0</v>
      </c>
      <c r="M120" s="50">
        <f>SUM(M119)</f>
        <v>0</v>
      </c>
      <c r="N120" s="50">
        <f t="shared" si="348"/>
        <v>0</v>
      </c>
      <c r="O120" s="50">
        <f>SUM(O119)</f>
        <v>0</v>
      </c>
      <c r="P120" s="50">
        <f t="shared" ref="P120" si="395">SUM(P119)</f>
        <v>0</v>
      </c>
      <c r="Q120" s="50">
        <f t="shared" ref="Q120:AA121" si="396">SUM(Q119)</f>
        <v>0</v>
      </c>
      <c r="R120" s="50">
        <f t="shared" si="396"/>
        <v>0</v>
      </c>
      <c r="S120" s="50">
        <f t="shared" si="396"/>
        <v>0</v>
      </c>
      <c r="T120" s="50">
        <f t="shared" si="396"/>
        <v>0</v>
      </c>
      <c r="U120" s="50">
        <f t="shared" si="396"/>
        <v>0</v>
      </c>
      <c r="V120" s="50">
        <f t="shared" si="396"/>
        <v>0</v>
      </c>
      <c r="W120" s="50">
        <f t="shared" si="396"/>
        <v>0</v>
      </c>
      <c r="X120" s="50">
        <f t="shared" si="396"/>
        <v>0</v>
      </c>
      <c r="Y120" s="50">
        <f t="shared" si="396"/>
        <v>0</v>
      </c>
      <c r="Z120" s="50">
        <f t="shared" si="396"/>
        <v>0</v>
      </c>
      <c r="AA120" s="50">
        <f t="shared" si="396"/>
        <v>0</v>
      </c>
      <c r="AB120" s="50">
        <f t="shared" si="381"/>
        <v>0</v>
      </c>
      <c r="AC120" s="50">
        <f t="shared" ref="AC120:AL121" si="397">SUM(AC119)</f>
        <v>2450000</v>
      </c>
      <c r="AD120" s="50">
        <f t="shared" si="397"/>
        <v>0</v>
      </c>
      <c r="AE120" s="50">
        <f t="shared" si="397"/>
        <v>120000</v>
      </c>
      <c r="AF120" s="50">
        <f t="shared" si="397"/>
        <v>0</v>
      </c>
      <c r="AG120" s="50">
        <f t="shared" si="397"/>
        <v>421700</v>
      </c>
      <c r="AH120" s="50">
        <f t="shared" si="397"/>
        <v>0</v>
      </c>
      <c r="AI120" s="50">
        <f t="shared" si="397"/>
        <v>0</v>
      </c>
      <c r="AJ120" s="50">
        <f t="shared" si="397"/>
        <v>0</v>
      </c>
      <c r="AK120" s="50">
        <f t="shared" si="397"/>
        <v>248015</v>
      </c>
      <c r="AL120" s="50">
        <f t="shared" si="397"/>
        <v>124000</v>
      </c>
      <c r="AM120" s="50">
        <f t="shared" ref="AM120:AO121" si="398">SUM(AM119)</f>
        <v>0</v>
      </c>
      <c r="AN120" s="50">
        <f t="shared" si="398"/>
        <v>115388</v>
      </c>
      <c r="AO120" s="50">
        <f t="shared" si="398"/>
        <v>32728</v>
      </c>
      <c r="AP120" s="50">
        <f t="shared" si="383"/>
        <v>3511831</v>
      </c>
      <c r="AQ120" s="50">
        <f t="shared" ref="AQ120:BD121" si="399">SUM(AQ119)</f>
        <v>0</v>
      </c>
      <c r="AR120" s="50">
        <f t="shared" si="399"/>
        <v>0</v>
      </c>
      <c r="AS120" s="50">
        <f t="shared" si="399"/>
        <v>0</v>
      </c>
      <c r="AT120" s="50">
        <f t="shared" si="399"/>
        <v>0</v>
      </c>
      <c r="AU120" s="50">
        <f t="shared" si="399"/>
        <v>0</v>
      </c>
      <c r="AV120" s="50">
        <f t="shared" si="399"/>
        <v>0</v>
      </c>
      <c r="AW120" s="50">
        <f t="shared" si="399"/>
        <v>0</v>
      </c>
      <c r="AX120" s="50">
        <f t="shared" si="399"/>
        <v>0</v>
      </c>
      <c r="AY120" s="50">
        <f t="shared" si="399"/>
        <v>0</v>
      </c>
      <c r="AZ120" s="50">
        <f t="shared" si="399"/>
        <v>0</v>
      </c>
      <c r="BA120" s="50">
        <f t="shared" si="399"/>
        <v>0</v>
      </c>
      <c r="BB120" s="50">
        <f t="shared" si="399"/>
        <v>0</v>
      </c>
      <c r="BC120" s="50">
        <f t="shared" si="399"/>
        <v>0</v>
      </c>
      <c r="BD120" s="50">
        <f t="shared" si="399"/>
        <v>0</v>
      </c>
      <c r="BE120" s="50">
        <f t="shared" si="386"/>
        <v>0</v>
      </c>
      <c r="BF120" s="50">
        <f>SUM(BF119)</f>
        <v>0</v>
      </c>
      <c r="BG120" s="50">
        <f t="shared" ref="BG120:BO121" si="400">SUM(BG119)</f>
        <v>0</v>
      </c>
      <c r="BH120" s="50">
        <f t="shared" si="400"/>
        <v>0</v>
      </c>
      <c r="BI120" s="50">
        <f t="shared" si="400"/>
        <v>15000</v>
      </c>
      <c r="BJ120" s="50">
        <f t="shared" si="400"/>
        <v>0</v>
      </c>
      <c r="BK120" s="50">
        <f t="shared" si="400"/>
        <v>0</v>
      </c>
      <c r="BL120" s="50">
        <f t="shared" si="400"/>
        <v>0</v>
      </c>
      <c r="BM120" s="50">
        <f t="shared" si="400"/>
        <v>0</v>
      </c>
      <c r="BN120" s="50">
        <f t="shared" si="400"/>
        <v>0</v>
      </c>
      <c r="BO120" s="50">
        <f t="shared" si="400"/>
        <v>0</v>
      </c>
      <c r="BP120" s="50"/>
      <c r="BQ120" s="50">
        <f t="shared" ref="BQ120:BT121" si="401">SUM(BQ119)</f>
        <v>0</v>
      </c>
      <c r="BR120" s="50">
        <f t="shared" si="401"/>
        <v>0</v>
      </c>
      <c r="BS120" s="50">
        <f t="shared" si="401"/>
        <v>0</v>
      </c>
      <c r="BT120" s="50">
        <f t="shared" si="401"/>
        <v>0</v>
      </c>
      <c r="BU120" s="50">
        <f t="shared" si="388"/>
        <v>15000</v>
      </c>
      <c r="BV120" s="50">
        <f>SUM(BV119)</f>
        <v>0</v>
      </c>
      <c r="BW120" s="50">
        <f t="shared" si="389"/>
        <v>0</v>
      </c>
      <c r="BX120" s="50">
        <f t="shared" ref="BX120:CA121" si="402">SUM(BX119)</f>
        <v>0</v>
      </c>
      <c r="BY120" s="50">
        <f t="shared" si="402"/>
        <v>0</v>
      </c>
      <c r="BZ120" s="50">
        <f t="shared" si="402"/>
        <v>0</v>
      </c>
      <c r="CA120" s="50">
        <f t="shared" si="402"/>
        <v>0</v>
      </c>
      <c r="CB120" s="50">
        <f t="shared" si="390"/>
        <v>0</v>
      </c>
      <c r="CC120" s="50">
        <f t="shared" ref="CC120:CH121" si="403">SUM(CC119)</f>
        <v>0</v>
      </c>
      <c r="CD120" s="50">
        <f t="shared" si="403"/>
        <v>0</v>
      </c>
      <c r="CE120" s="50">
        <f t="shared" si="403"/>
        <v>0</v>
      </c>
      <c r="CF120" s="50">
        <f t="shared" si="403"/>
        <v>0</v>
      </c>
      <c r="CG120" s="50">
        <f t="shared" si="403"/>
        <v>0</v>
      </c>
      <c r="CH120" s="50">
        <f t="shared" si="403"/>
        <v>0</v>
      </c>
      <c r="CI120" s="50">
        <f t="shared" si="392"/>
        <v>0</v>
      </c>
      <c r="CJ120" s="50">
        <f>SUM(CJ119)</f>
        <v>0</v>
      </c>
      <c r="CK120" s="50">
        <f>SUM(CJ120)</f>
        <v>0</v>
      </c>
      <c r="CL120" s="50">
        <f>SUM(CL119)</f>
        <v>0</v>
      </c>
      <c r="CM120" s="50">
        <f>SUM(CL120)</f>
        <v>0</v>
      </c>
      <c r="CN120" s="4"/>
      <c r="CO120" s="50">
        <f t="shared" ref="CO120" si="404">SUM(CO119)</f>
        <v>0</v>
      </c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</row>
    <row r="121" spans="1:132" s="7" customFormat="1" ht="24.95" customHeight="1" x14ac:dyDescent="0.25">
      <c r="A121" s="5">
        <v>65</v>
      </c>
      <c r="B121" s="21" t="s">
        <v>137</v>
      </c>
      <c r="C121" s="50">
        <f t="shared" si="393"/>
        <v>3200777</v>
      </c>
      <c r="D121" s="50">
        <f t="shared" si="393"/>
        <v>2265942.33</v>
      </c>
      <c r="E121" s="57">
        <f t="shared" si="393"/>
        <v>3500000</v>
      </c>
      <c r="F121" s="50">
        <f>SUM(F120)</f>
        <v>326054</v>
      </c>
      <c r="G121" s="50">
        <f t="shared" si="310"/>
        <v>3526831</v>
      </c>
      <c r="H121" s="50">
        <f t="shared" si="394"/>
        <v>0</v>
      </c>
      <c r="I121" s="50">
        <f t="shared" si="394"/>
        <v>0</v>
      </c>
      <c r="J121" s="50">
        <f t="shared" si="394"/>
        <v>0</v>
      </c>
      <c r="K121" s="50">
        <f t="shared" si="394"/>
        <v>0</v>
      </c>
      <c r="L121" s="50">
        <f t="shared" si="378"/>
        <v>0</v>
      </c>
      <c r="M121" s="50">
        <f>SUM(M120)</f>
        <v>0</v>
      </c>
      <c r="N121" s="50">
        <f t="shared" si="348"/>
        <v>0</v>
      </c>
      <c r="O121" s="50">
        <f>SUM(O120)</f>
        <v>0</v>
      </c>
      <c r="P121" s="50">
        <f t="shared" ref="P121" si="405">SUM(P120)</f>
        <v>0</v>
      </c>
      <c r="Q121" s="50">
        <f t="shared" si="396"/>
        <v>0</v>
      </c>
      <c r="R121" s="50">
        <f t="shared" si="396"/>
        <v>0</v>
      </c>
      <c r="S121" s="50">
        <f t="shared" si="396"/>
        <v>0</v>
      </c>
      <c r="T121" s="50">
        <f t="shared" si="396"/>
        <v>0</v>
      </c>
      <c r="U121" s="50">
        <f t="shared" si="396"/>
        <v>0</v>
      </c>
      <c r="V121" s="50">
        <f t="shared" si="396"/>
        <v>0</v>
      </c>
      <c r="W121" s="50">
        <f t="shared" si="396"/>
        <v>0</v>
      </c>
      <c r="X121" s="50">
        <f t="shared" si="396"/>
        <v>0</v>
      </c>
      <c r="Y121" s="50">
        <f t="shared" si="396"/>
        <v>0</v>
      </c>
      <c r="Z121" s="50">
        <f t="shared" si="396"/>
        <v>0</v>
      </c>
      <c r="AA121" s="50">
        <f t="shared" si="396"/>
        <v>0</v>
      </c>
      <c r="AB121" s="50">
        <f t="shared" si="381"/>
        <v>0</v>
      </c>
      <c r="AC121" s="50">
        <f t="shared" si="397"/>
        <v>2450000</v>
      </c>
      <c r="AD121" s="50">
        <f t="shared" si="397"/>
        <v>0</v>
      </c>
      <c r="AE121" s="50">
        <f t="shared" si="397"/>
        <v>120000</v>
      </c>
      <c r="AF121" s="50">
        <f t="shared" si="397"/>
        <v>0</v>
      </c>
      <c r="AG121" s="50">
        <f t="shared" si="397"/>
        <v>421700</v>
      </c>
      <c r="AH121" s="50">
        <f t="shared" si="397"/>
        <v>0</v>
      </c>
      <c r="AI121" s="50">
        <f t="shared" si="397"/>
        <v>0</v>
      </c>
      <c r="AJ121" s="50">
        <f t="shared" si="397"/>
        <v>0</v>
      </c>
      <c r="AK121" s="50">
        <f t="shared" si="397"/>
        <v>248015</v>
      </c>
      <c r="AL121" s="50">
        <f t="shared" si="397"/>
        <v>124000</v>
      </c>
      <c r="AM121" s="50">
        <f t="shared" si="398"/>
        <v>0</v>
      </c>
      <c r="AN121" s="50">
        <f t="shared" si="398"/>
        <v>115388</v>
      </c>
      <c r="AO121" s="50">
        <f t="shared" si="398"/>
        <v>32728</v>
      </c>
      <c r="AP121" s="50">
        <f t="shared" si="383"/>
        <v>3511831</v>
      </c>
      <c r="AQ121" s="50">
        <f t="shared" si="399"/>
        <v>0</v>
      </c>
      <c r="AR121" s="50">
        <f t="shared" si="399"/>
        <v>0</v>
      </c>
      <c r="AS121" s="50">
        <f t="shared" si="399"/>
        <v>0</v>
      </c>
      <c r="AT121" s="50">
        <f t="shared" si="399"/>
        <v>0</v>
      </c>
      <c r="AU121" s="50">
        <f t="shared" si="399"/>
        <v>0</v>
      </c>
      <c r="AV121" s="50">
        <f t="shared" si="399"/>
        <v>0</v>
      </c>
      <c r="AW121" s="50">
        <f t="shared" si="399"/>
        <v>0</v>
      </c>
      <c r="AX121" s="50">
        <f t="shared" si="399"/>
        <v>0</v>
      </c>
      <c r="AY121" s="50">
        <f t="shared" si="399"/>
        <v>0</v>
      </c>
      <c r="AZ121" s="50">
        <f t="shared" si="399"/>
        <v>0</v>
      </c>
      <c r="BA121" s="50">
        <f t="shared" si="399"/>
        <v>0</v>
      </c>
      <c r="BB121" s="50">
        <f t="shared" si="399"/>
        <v>0</v>
      </c>
      <c r="BC121" s="50">
        <f t="shared" si="399"/>
        <v>0</v>
      </c>
      <c r="BD121" s="50">
        <f t="shared" si="399"/>
        <v>0</v>
      </c>
      <c r="BE121" s="50">
        <f t="shared" si="386"/>
        <v>0</v>
      </c>
      <c r="BF121" s="50">
        <f>SUM(BF120)</f>
        <v>0</v>
      </c>
      <c r="BG121" s="50">
        <f t="shared" si="400"/>
        <v>0</v>
      </c>
      <c r="BH121" s="50">
        <f t="shared" si="400"/>
        <v>0</v>
      </c>
      <c r="BI121" s="50">
        <f t="shared" si="400"/>
        <v>15000</v>
      </c>
      <c r="BJ121" s="50">
        <f t="shared" si="400"/>
        <v>0</v>
      </c>
      <c r="BK121" s="50">
        <f t="shared" si="400"/>
        <v>0</v>
      </c>
      <c r="BL121" s="50">
        <f t="shared" si="400"/>
        <v>0</v>
      </c>
      <c r="BM121" s="50">
        <f t="shared" si="400"/>
        <v>0</v>
      </c>
      <c r="BN121" s="50">
        <f t="shared" si="400"/>
        <v>0</v>
      </c>
      <c r="BO121" s="50">
        <f t="shared" si="400"/>
        <v>0</v>
      </c>
      <c r="BP121" s="50"/>
      <c r="BQ121" s="50">
        <f t="shared" si="401"/>
        <v>0</v>
      </c>
      <c r="BR121" s="50">
        <f t="shared" si="401"/>
        <v>0</v>
      </c>
      <c r="BS121" s="50">
        <f t="shared" si="401"/>
        <v>0</v>
      </c>
      <c r="BT121" s="50">
        <f t="shared" si="401"/>
        <v>0</v>
      </c>
      <c r="BU121" s="50">
        <f t="shared" si="388"/>
        <v>15000</v>
      </c>
      <c r="BV121" s="50">
        <f>SUM(BV120)</f>
        <v>0</v>
      </c>
      <c r="BW121" s="50">
        <f t="shared" si="389"/>
        <v>0</v>
      </c>
      <c r="BX121" s="50">
        <f t="shared" si="402"/>
        <v>0</v>
      </c>
      <c r="BY121" s="50">
        <f t="shared" si="402"/>
        <v>0</v>
      </c>
      <c r="BZ121" s="50">
        <f t="shared" si="402"/>
        <v>0</v>
      </c>
      <c r="CA121" s="50">
        <f t="shared" si="402"/>
        <v>0</v>
      </c>
      <c r="CB121" s="50">
        <f t="shared" si="390"/>
        <v>0</v>
      </c>
      <c r="CC121" s="50">
        <f t="shared" si="403"/>
        <v>0</v>
      </c>
      <c r="CD121" s="50">
        <f t="shared" si="403"/>
        <v>0</v>
      </c>
      <c r="CE121" s="50">
        <f t="shared" si="403"/>
        <v>0</v>
      </c>
      <c r="CF121" s="50">
        <f t="shared" si="403"/>
        <v>0</v>
      </c>
      <c r="CG121" s="50">
        <f t="shared" si="403"/>
        <v>0</v>
      </c>
      <c r="CH121" s="50">
        <f t="shared" si="403"/>
        <v>0</v>
      </c>
      <c r="CI121" s="50">
        <f t="shared" si="392"/>
        <v>0</v>
      </c>
      <c r="CJ121" s="50">
        <f>SUM(CJ120)</f>
        <v>0</v>
      </c>
      <c r="CK121" s="50">
        <f>SUM(CJ121)</f>
        <v>0</v>
      </c>
      <c r="CL121" s="50">
        <f>SUM(CL120)</f>
        <v>0</v>
      </c>
      <c r="CM121" s="50">
        <f>SUM(CL121)</f>
        <v>0</v>
      </c>
      <c r="CN121" s="4"/>
      <c r="CO121" s="50">
        <f t="shared" ref="CO121" si="406">SUM(CO120)</f>
        <v>0</v>
      </c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</row>
    <row r="122" spans="1:132" s="4" customFormat="1" ht="24.95" customHeight="1" x14ac:dyDescent="0.25">
      <c r="A122" s="2">
        <v>6614</v>
      </c>
      <c r="B122" s="3" t="s">
        <v>0</v>
      </c>
      <c r="C122" s="49">
        <v>90000</v>
      </c>
      <c r="D122" s="49">
        <v>12126.94</v>
      </c>
      <c r="E122" s="57">
        <v>30000</v>
      </c>
      <c r="F122" s="49">
        <f>G122-C122</f>
        <v>-73000</v>
      </c>
      <c r="G122" s="50">
        <f t="shared" si="310"/>
        <v>17000</v>
      </c>
      <c r="H122" s="49"/>
      <c r="I122" s="49"/>
      <c r="J122" s="51"/>
      <c r="K122" s="49"/>
      <c r="L122" s="50">
        <f t="shared" si="378"/>
        <v>0</v>
      </c>
      <c r="M122" s="49"/>
      <c r="N122" s="50">
        <f t="shared" si="348"/>
        <v>0</v>
      </c>
      <c r="O122" s="51">
        <v>2000</v>
      </c>
      <c r="P122" s="51"/>
      <c r="Q122" s="51">
        <v>15000</v>
      </c>
      <c r="R122" s="51"/>
      <c r="S122" s="51"/>
      <c r="T122" s="51"/>
      <c r="U122" s="51"/>
      <c r="V122" s="51"/>
      <c r="W122" s="49"/>
      <c r="X122" s="51"/>
      <c r="Y122" s="51"/>
      <c r="Z122" s="51"/>
      <c r="AA122" s="51"/>
      <c r="AB122" s="50">
        <f t="shared" si="381"/>
        <v>17000</v>
      </c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50">
        <f t="shared" si="383"/>
        <v>0</v>
      </c>
      <c r="AQ122" s="49"/>
      <c r="AR122" s="49"/>
      <c r="AS122" s="51"/>
      <c r="AT122" s="51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50">
        <f t="shared" si="386"/>
        <v>0</v>
      </c>
      <c r="BF122" s="51"/>
      <c r="BG122" s="51"/>
      <c r="BH122" s="51"/>
      <c r="BI122" s="49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0">
        <f t="shared" si="388"/>
        <v>0</v>
      </c>
      <c r="BV122" s="51"/>
      <c r="BW122" s="50">
        <f t="shared" si="389"/>
        <v>0</v>
      </c>
      <c r="BX122" s="51"/>
      <c r="BY122" s="49"/>
      <c r="BZ122" s="49"/>
      <c r="CA122" s="51"/>
      <c r="CB122" s="50">
        <f t="shared" si="390"/>
        <v>0</v>
      </c>
      <c r="CC122" s="49"/>
      <c r="CD122" s="49"/>
      <c r="CE122" s="49"/>
      <c r="CF122" s="49"/>
      <c r="CG122" s="49" t="s">
        <v>232</v>
      </c>
      <c r="CH122" s="49"/>
      <c r="CI122" s="50">
        <f t="shared" si="392"/>
        <v>0</v>
      </c>
      <c r="CJ122" s="49"/>
      <c r="CK122" s="50">
        <f>SUM(CJ122)</f>
        <v>0</v>
      </c>
      <c r="CL122" s="49"/>
      <c r="CM122" s="50">
        <f>SUM(CL122)</f>
        <v>0</v>
      </c>
      <c r="CO122" s="51"/>
    </row>
    <row r="123" spans="1:132" s="4" customFormat="1" ht="24.95" customHeight="1" x14ac:dyDescent="0.25">
      <c r="A123" s="2">
        <v>6615</v>
      </c>
      <c r="B123" s="3" t="s">
        <v>55</v>
      </c>
      <c r="C123" s="49">
        <v>6949500</v>
      </c>
      <c r="D123" s="49">
        <v>4463085.8899999997</v>
      </c>
      <c r="E123" s="57">
        <v>5400000</v>
      </c>
      <c r="F123" s="49">
        <f>G123-C123</f>
        <v>-774500</v>
      </c>
      <c r="G123" s="50">
        <f t="shared" si="310"/>
        <v>6175000</v>
      </c>
      <c r="H123" s="49"/>
      <c r="I123" s="49"/>
      <c r="J123" s="51"/>
      <c r="K123" s="49"/>
      <c r="L123" s="50">
        <f t="shared" si="378"/>
        <v>0</v>
      </c>
      <c r="M123" s="49"/>
      <c r="N123" s="50">
        <f t="shared" si="348"/>
        <v>0</v>
      </c>
      <c r="O123" s="51">
        <v>5900000</v>
      </c>
      <c r="P123" s="51">
        <v>170000</v>
      </c>
      <c r="Q123" s="51"/>
      <c r="R123" s="51">
        <v>98000</v>
      </c>
      <c r="S123" s="51">
        <v>7000</v>
      </c>
      <c r="T123" s="56"/>
      <c r="U123" s="56"/>
      <c r="V123" s="51"/>
      <c r="W123" s="49"/>
      <c r="X123" s="51"/>
      <c r="Y123" s="51"/>
      <c r="Z123" s="51"/>
      <c r="AA123" s="51"/>
      <c r="AB123" s="50">
        <f t="shared" si="381"/>
        <v>6175000</v>
      </c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50">
        <f t="shared" si="383"/>
        <v>0</v>
      </c>
      <c r="AQ123" s="49"/>
      <c r="AR123" s="49"/>
      <c r="AS123" s="51"/>
      <c r="AT123" s="51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50">
        <f t="shared" si="386"/>
        <v>0</v>
      </c>
      <c r="BF123" s="51"/>
      <c r="BG123" s="51"/>
      <c r="BH123" s="56"/>
      <c r="BI123" s="49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0">
        <f t="shared" si="388"/>
        <v>0</v>
      </c>
      <c r="BV123" s="51"/>
      <c r="BW123" s="50">
        <f t="shared" si="389"/>
        <v>0</v>
      </c>
      <c r="BX123" s="51"/>
      <c r="BY123" s="49"/>
      <c r="BZ123" s="49"/>
      <c r="CA123" s="51"/>
      <c r="CB123" s="50">
        <f t="shared" si="390"/>
        <v>0</v>
      </c>
      <c r="CC123" s="49"/>
      <c r="CD123" s="49"/>
      <c r="CE123" s="49"/>
      <c r="CF123" s="49"/>
      <c r="CG123" s="49"/>
      <c r="CH123" s="49"/>
      <c r="CI123" s="50">
        <f t="shared" si="392"/>
        <v>0</v>
      </c>
      <c r="CJ123" s="49"/>
      <c r="CK123" s="50">
        <f t="shared" ref="CK123:CM138" si="407">SUM(CJ123)</f>
        <v>0</v>
      </c>
      <c r="CL123" s="49"/>
      <c r="CM123" s="50">
        <f t="shared" si="407"/>
        <v>0</v>
      </c>
      <c r="CO123" s="51"/>
    </row>
    <row r="124" spans="1:132" s="7" customFormat="1" ht="24.95" customHeight="1" x14ac:dyDescent="0.25">
      <c r="A124" s="5">
        <v>661</v>
      </c>
      <c r="B124" s="6" t="s">
        <v>111</v>
      </c>
      <c r="C124" s="50">
        <f t="shared" ref="C124:E124" si="408">SUM(C122:C123)</f>
        <v>7039500</v>
      </c>
      <c r="D124" s="50">
        <f t="shared" si="408"/>
        <v>4475212.83</v>
      </c>
      <c r="E124" s="57">
        <f t="shared" si="408"/>
        <v>5430000</v>
      </c>
      <c r="F124" s="50">
        <f>SUM(F122:F123)</f>
        <v>-847500</v>
      </c>
      <c r="G124" s="50">
        <f t="shared" si="310"/>
        <v>6192000</v>
      </c>
      <c r="H124" s="50">
        <f>SUM(H122:H123)</f>
        <v>0</v>
      </c>
      <c r="I124" s="50">
        <f>SUM(I122:I123)</f>
        <v>0</v>
      </c>
      <c r="J124" s="50">
        <f t="shared" ref="J124" si="409">SUM(J122:J123)</f>
        <v>0</v>
      </c>
      <c r="K124" s="50">
        <f>SUM(K122:K123)</f>
        <v>0</v>
      </c>
      <c r="L124" s="50">
        <f t="shared" si="378"/>
        <v>0</v>
      </c>
      <c r="M124" s="50">
        <f>SUM(M122:M123)</f>
        <v>0</v>
      </c>
      <c r="N124" s="50">
        <f>SUM(N122:N123)</f>
        <v>0</v>
      </c>
      <c r="O124" s="50">
        <f>SUM(O122:O123)</f>
        <v>5902000</v>
      </c>
      <c r="P124" s="50">
        <f t="shared" ref="P124" si="410">SUM(P122:P123)</f>
        <v>170000</v>
      </c>
      <c r="Q124" s="50">
        <f t="shared" ref="Q124:AA124" si="411">SUM(Q122:Q123)</f>
        <v>15000</v>
      </c>
      <c r="R124" s="50">
        <f t="shared" si="411"/>
        <v>98000</v>
      </c>
      <c r="S124" s="50">
        <f t="shared" si="411"/>
        <v>7000</v>
      </c>
      <c r="T124" s="50">
        <f t="shared" si="411"/>
        <v>0</v>
      </c>
      <c r="U124" s="50">
        <f t="shared" si="411"/>
        <v>0</v>
      </c>
      <c r="V124" s="50">
        <f t="shared" si="411"/>
        <v>0</v>
      </c>
      <c r="W124" s="50">
        <f t="shared" si="411"/>
        <v>0</v>
      </c>
      <c r="X124" s="50">
        <f t="shared" si="411"/>
        <v>0</v>
      </c>
      <c r="Y124" s="50">
        <f t="shared" si="411"/>
        <v>0</v>
      </c>
      <c r="Z124" s="50">
        <f t="shared" si="411"/>
        <v>0</v>
      </c>
      <c r="AA124" s="50">
        <f t="shared" si="411"/>
        <v>0</v>
      </c>
      <c r="AB124" s="50">
        <f t="shared" si="381"/>
        <v>6192000</v>
      </c>
      <c r="AC124" s="50">
        <f t="shared" ref="AC124:AL124" si="412">SUM(AC122:AC123)</f>
        <v>0</v>
      </c>
      <c r="AD124" s="50">
        <f t="shared" si="412"/>
        <v>0</v>
      </c>
      <c r="AE124" s="50">
        <f t="shared" si="412"/>
        <v>0</v>
      </c>
      <c r="AF124" s="50">
        <f t="shared" si="412"/>
        <v>0</v>
      </c>
      <c r="AG124" s="50">
        <f t="shared" si="412"/>
        <v>0</v>
      </c>
      <c r="AH124" s="50">
        <f t="shared" si="412"/>
        <v>0</v>
      </c>
      <c r="AI124" s="50">
        <f t="shared" si="412"/>
        <v>0</v>
      </c>
      <c r="AJ124" s="50">
        <f t="shared" si="412"/>
        <v>0</v>
      </c>
      <c r="AK124" s="50">
        <f t="shared" si="412"/>
        <v>0</v>
      </c>
      <c r="AL124" s="50">
        <f t="shared" si="412"/>
        <v>0</v>
      </c>
      <c r="AM124" s="50">
        <f t="shared" ref="AM124:AU124" si="413">SUM(AM122:AM123)</f>
        <v>0</v>
      </c>
      <c r="AN124" s="50">
        <f t="shared" si="413"/>
        <v>0</v>
      </c>
      <c r="AO124" s="50">
        <f t="shared" si="413"/>
        <v>0</v>
      </c>
      <c r="AP124" s="50">
        <f t="shared" si="413"/>
        <v>0</v>
      </c>
      <c r="AQ124" s="50">
        <f t="shared" si="413"/>
        <v>0</v>
      </c>
      <c r="AR124" s="50">
        <f t="shared" si="413"/>
        <v>0</v>
      </c>
      <c r="AS124" s="50">
        <f t="shared" si="413"/>
        <v>0</v>
      </c>
      <c r="AT124" s="50">
        <f t="shared" si="413"/>
        <v>0</v>
      </c>
      <c r="AU124" s="50">
        <f t="shared" si="413"/>
        <v>0</v>
      </c>
      <c r="AV124" s="50">
        <f t="shared" ref="AV124:BD124" si="414">SUM(AV122:AV123)</f>
        <v>0</v>
      </c>
      <c r="AW124" s="50">
        <f>SUM(AW122:AW123)</f>
        <v>0</v>
      </c>
      <c r="AX124" s="50">
        <f t="shared" si="414"/>
        <v>0</v>
      </c>
      <c r="AY124" s="50">
        <f>SUM(AY122:AY123)</f>
        <v>0</v>
      </c>
      <c r="AZ124" s="50">
        <f t="shared" si="414"/>
        <v>0</v>
      </c>
      <c r="BA124" s="50">
        <f t="shared" si="414"/>
        <v>0</v>
      </c>
      <c r="BB124" s="50">
        <f t="shared" si="414"/>
        <v>0</v>
      </c>
      <c r="BC124" s="50">
        <f>SUM(BC122:BC123)</f>
        <v>0</v>
      </c>
      <c r="BD124" s="50">
        <f t="shared" si="414"/>
        <v>0</v>
      </c>
      <c r="BE124" s="50">
        <f>SUM(BE122:BE123)</f>
        <v>0</v>
      </c>
      <c r="BF124" s="50">
        <f>SUM(BF122:BF123)</f>
        <v>0</v>
      </c>
      <c r="BG124" s="50">
        <f t="shared" ref="BG124:BO124" si="415">SUM(BG122:BG123)</f>
        <v>0</v>
      </c>
      <c r="BH124" s="50">
        <f t="shared" si="415"/>
        <v>0</v>
      </c>
      <c r="BI124" s="50">
        <f t="shared" si="415"/>
        <v>0</v>
      </c>
      <c r="BJ124" s="50">
        <f t="shared" si="415"/>
        <v>0</v>
      </c>
      <c r="BK124" s="50">
        <f t="shared" si="415"/>
        <v>0</v>
      </c>
      <c r="BL124" s="50">
        <f t="shared" si="415"/>
        <v>0</v>
      </c>
      <c r="BM124" s="50">
        <f t="shared" si="415"/>
        <v>0</v>
      </c>
      <c r="BN124" s="50">
        <f t="shared" si="415"/>
        <v>0</v>
      </c>
      <c r="BO124" s="50">
        <f t="shared" si="415"/>
        <v>0</v>
      </c>
      <c r="BP124" s="50"/>
      <c r="BQ124" s="50">
        <f t="shared" ref="BQ124:CH124" si="416">SUM(BQ122:BQ123)</f>
        <v>0</v>
      </c>
      <c r="BR124" s="50">
        <f t="shared" si="416"/>
        <v>0</v>
      </c>
      <c r="BS124" s="50">
        <f t="shared" si="416"/>
        <v>0</v>
      </c>
      <c r="BT124" s="50">
        <f t="shared" si="416"/>
        <v>0</v>
      </c>
      <c r="BU124" s="50">
        <f t="shared" si="416"/>
        <v>0</v>
      </c>
      <c r="BV124" s="50">
        <f t="shared" si="416"/>
        <v>0</v>
      </c>
      <c r="BW124" s="50">
        <f t="shared" si="416"/>
        <v>0</v>
      </c>
      <c r="BX124" s="50">
        <f t="shared" si="416"/>
        <v>0</v>
      </c>
      <c r="BY124" s="50">
        <f t="shared" si="416"/>
        <v>0</v>
      </c>
      <c r="BZ124" s="50">
        <f t="shared" si="416"/>
        <v>0</v>
      </c>
      <c r="CA124" s="50">
        <f t="shared" si="416"/>
        <v>0</v>
      </c>
      <c r="CB124" s="50">
        <f t="shared" si="416"/>
        <v>0</v>
      </c>
      <c r="CC124" s="50">
        <f t="shared" si="416"/>
        <v>0</v>
      </c>
      <c r="CD124" s="50">
        <f t="shared" si="416"/>
        <v>0</v>
      </c>
      <c r="CE124" s="50">
        <f t="shared" si="416"/>
        <v>0</v>
      </c>
      <c r="CF124" s="50">
        <f t="shared" si="416"/>
        <v>0</v>
      </c>
      <c r="CG124" s="50">
        <f t="shared" si="416"/>
        <v>0</v>
      </c>
      <c r="CH124" s="50">
        <f t="shared" si="416"/>
        <v>0</v>
      </c>
      <c r="CI124" s="50">
        <f t="shared" si="392"/>
        <v>0</v>
      </c>
      <c r="CJ124" s="50">
        <f>SUM(CJ122:CJ123)</f>
        <v>0</v>
      </c>
      <c r="CK124" s="50">
        <f>SUM(CK122:CK123)</f>
        <v>0</v>
      </c>
      <c r="CL124" s="50">
        <f>SUM(CL122:CL123)</f>
        <v>0</v>
      </c>
      <c r="CM124" s="50">
        <f>SUM(CM122:CM123)</f>
        <v>0</v>
      </c>
      <c r="CN124" s="4"/>
      <c r="CO124" s="50">
        <f t="shared" ref="CO124" si="417">SUM(CO122:CO123)</f>
        <v>0</v>
      </c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</row>
    <row r="125" spans="1:132" s="4" customFormat="1" ht="24.75" customHeight="1" x14ac:dyDescent="0.25">
      <c r="A125" s="2">
        <v>6631</v>
      </c>
      <c r="B125" s="3" t="s">
        <v>31</v>
      </c>
      <c r="C125" s="49">
        <v>985554</v>
      </c>
      <c r="D125" s="49">
        <v>299281.02</v>
      </c>
      <c r="E125" s="57">
        <v>400000</v>
      </c>
      <c r="F125" s="49">
        <f>G125-C125</f>
        <v>-21478</v>
      </c>
      <c r="G125" s="50">
        <f t="shared" si="310"/>
        <v>964076</v>
      </c>
      <c r="H125" s="49"/>
      <c r="I125" s="49"/>
      <c r="J125" s="49"/>
      <c r="K125" s="49"/>
      <c r="L125" s="50">
        <f t="shared" si="378"/>
        <v>0</v>
      </c>
      <c r="M125" s="49"/>
      <c r="N125" s="50">
        <f t="shared" si="348"/>
        <v>0</v>
      </c>
      <c r="O125" s="49"/>
      <c r="P125" s="49"/>
      <c r="Q125" s="49"/>
      <c r="R125" s="49"/>
      <c r="S125" s="51"/>
      <c r="T125" s="49"/>
      <c r="U125" s="49"/>
      <c r="V125" s="49"/>
      <c r="W125" s="49"/>
      <c r="X125" s="49"/>
      <c r="Y125" s="49"/>
      <c r="Z125" s="49"/>
      <c r="AA125" s="49"/>
      <c r="AB125" s="50">
        <f t="shared" si="381"/>
        <v>0</v>
      </c>
      <c r="AC125" s="49"/>
      <c r="AD125" s="56"/>
      <c r="AE125" s="49"/>
      <c r="AF125" s="51"/>
      <c r="AG125" s="51"/>
      <c r="AH125" s="51"/>
      <c r="AI125" s="51"/>
      <c r="AJ125" s="51"/>
      <c r="AK125" s="49"/>
      <c r="AL125" s="51"/>
      <c r="AM125" s="51"/>
      <c r="AN125" s="49"/>
      <c r="AO125" s="49"/>
      <c r="AP125" s="50">
        <f t="shared" ref="AP125:AP145" si="418">SUM(AC125:AO125)</f>
        <v>0</v>
      </c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50">
        <f t="shared" ref="BE125:BE145" si="419">SUM(AQ125:BD125)</f>
        <v>0</v>
      </c>
      <c r="BF125" s="51"/>
      <c r="BG125" s="51"/>
      <c r="BH125" s="49"/>
      <c r="BI125" s="56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0">
        <f t="shared" ref="BU125:BU145" si="420">SUM(BF125:BT125)</f>
        <v>0</v>
      </c>
      <c r="BV125" s="51"/>
      <c r="BW125" s="50">
        <f t="shared" ref="BW125:BW138" si="421">SUM(BV125:BV125)</f>
        <v>0</v>
      </c>
      <c r="BX125" s="51"/>
      <c r="BY125" s="51"/>
      <c r="BZ125" s="49"/>
      <c r="CA125" s="51"/>
      <c r="CB125" s="50">
        <f t="shared" ref="CB125:CB138" si="422">SUM(BX125:CA125)</f>
        <v>0</v>
      </c>
      <c r="CC125" s="51">
        <v>111543</v>
      </c>
      <c r="CD125" s="51">
        <v>134145</v>
      </c>
      <c r="CE125" s="51">
        <v>435000</v>
      </c>
      <c r="CF125" s="51">
        <v>268388</v>
      </c>
      <c r="CG125" s="56">
        <v>15000</v>
      </c>
      <c r="CH125" s="51"/>
      <c r="CI125" s="50">
        <f t="shared" si="392"/>
        <v>964076</v>
      </c>
      <c r="CJ125" s="49"/>
      <c r="CK125" s="50">
        <f t="shared" si="407"/>
        <v>0</v>
      </c>
      <c r="CL125" s="49"/>
      <c r="CM125" s="50">
        <f t="shared" si="407"/>
        <v>0</v>
      </c>
      <c r="CO125" s="51"/>
    </row>
    <row r="126" spans="1:132" s="7" customFormat="1" ht="24.95" customHeight="1" x14ac:dyDescent="0.25">
      <c r="A126" s="10">
        <v>663</v>
      </c>
      <c r="B126" s="20" t="s">
        <v>108</v>
      </c>
      <c r="C126" s="50">
        <f t="shared" ref="C126:E126" si="423">SUM(C125)</f>
        <v>985554</v>
      </c>
      <c r="D126" s="50">
        <f t="shared" si="423"/>
        <v>299281.02</v>
      </c>
      <c r="E126" s="57">
        <f t="shared" si="423"/>
        <v>400000</v>
      </c>
      <c r="F126" s="50">
        <f>SUM(F125)</f>
        <v>-21478</v>
      </c>
      <c r="G126" s="50">
        <f t="shared" si="310"/>
        <v>964076</v>
      </c>
      <c r="H126" s="50">
        <f>SUM(H125)</f>
        <v>0</v>
      </c>
      <c r="I126" s="50">
        <f>SUM(I125)</f>
        <v>0</v>
      </c>
      <c r="J126" s="50">
        <f t="shared" ref="J126" si="424">SUM(J125)</f>
        <v>0</v>
      </c>
      <c r="K126" s="50">
        <f>SUM(K125)</f>
        <v>0</v>
      </c>
      <c r="L126" s="50">
        <f t="shared" si="378"/>
        <v>0</v>
      </c>
      <c r="M126" s="50">
        <f>SUM(M125)</f>
        <v>0</v>
      </c>
      <c r="N126" s="50">
        <f t="shared" si="348"/>
        <v>0</v>
      </c>
      <c r="O126" s="50">
        <f>SUM(O125)</f>
        <v>0</v>
      </c>
      <c r="P126" s="50">
        <f t="shared" ref="P126" si="425">SUM(P125)</f>
        <v>0</v>
      </c>
      <c r="Q126" s="50">
        <f t="shared" ref="Q126:AA126" si="426">SUM(Q125)</f>
        <v>0</v>
      </c>
      <c r="R126" s="50">
        <f t="shared" si="426"/>
        <v>0</v>
      </c>
      <c r="S126" s="50">
        <f t="shared" si="426"/>
        <v>0</v>
      </c>
      <c r="T126" s="50">
        <f t="shared" si="426"/>
        <v>0</v>
      </c>
      <c r="U126" s="50">
        <f t="shared" si="426"/>
        <v>0</v>
      </c>
      <c r="V126" s="50">
        <f t="shared" si="426"/>
        <v>0</v>
      </c>
      <c r="W126" s="50">
        <f t="shared" si="426"/>
        <v>0</v>
      </c>
      <c r="X126" s="50">
        <f t="shared" si="426"/>
        <v>0</v>
      </c>
      <c r="Y126" s="50">
        <f t="shared" si="426"/>
        <v>0</v>
      </c>
      <c r="Z126" s="50">
        <f t="shared" si="426"/>
        <v>0</v>
      </c>
      <c r="AA126" s="50">
        <f t="shared" si="426"/>
        <v>0</v>
      </c>
      <c r="AB126" s="50">
        <f t="shared" si="381"/>
        <v>0</v>
      </c>
      <c r="AC126" s="50">
        <f t="shared" ref="AC126:AK126" si="427">SUM(AC125)</f>
        <v>0</v>
      </c>
      <c r="AD126" s="50">
        <f t="shared" si="427"/>
        <v>0</v>
      </c>
      <c r="AE126" s="50">
        <f t="shared" si="427"/>
        <v>0</v>
      </c>
      <c r="AF126" s="50">
        <f t="shared" si="427"/>
        <v>0</v>
      </c>
      <c r="AG126" s="50">
        <f t="shared" si="427"/>
        <v>0</v>
      </c>
      <c r="AH126" s="50">
        <f t="shared" si="427"/>
        <v>0</v>
      </c>
      <c r="AI126" s="50">
        <f t="shared" si="427"/>
        <v>0</v>
      </c>
      <c r="AJ126" s="50">
        <f t="shared" si="427"/>
        <v>0</v>
      </c>
      <c r="AK126" s="50">
        <f t="shared" si="427"/>
        <v>0</v>
      </c>
      <c r="AL126" s="50">
        <f>SUM(AL125)</f>
        <v>0</v>
      </c>
      <c r="AM126" s="50">
        <f>SUM(AM125)</f>
        <v>0</v>
      </c>
      <c r="AN126" s="50">
        <f>SUM(AN125)</f>
        <v>0</v>
      </c>
      <c r="AO126" s="50">
        <f>SUM(AO125)</f>
        <v>0</v>
      </c>
      <c r="AP126" s="50">
        <f t="shared" si="418"/>
        <v>0</v>
      </c>
      <c r="AQ126" s="50">
        <f t="shared" ref="AQ126:AU126" si="428">SUM(AQ125)</f>
        <v>0</v>
      </c>
      <c r="AR126" s="50">
        <f t="shared" si="428"/>
        <v>0</v>
      </c>
      <c r="AS126" s="50">
        <f t="shared" si="428"/>
        <v>0</v>
      </c>
      <c r="AT126" s="50">
        <f t="shared" si="428"/>
        <v>0</v>
      </c>
      <c r="AU126" s="50">
        <f t="shared" si="428"/>
        <v>0</v>
      </c>
      <c r="AV126" s="50">
        <f t="shared" ref="AV126:BD126" si="429">SUM(AV125)</f>
        <v>0</v>
      </c>
      <c r="AW126" s="50">
        <f>SUM(AW125)</f>
        <v>0</v>
      </c>
      <c r="AX126" s="50">
        <f t="shared" si="429"/>
        <v>0</v>
      </c>
      <c r="AY126" s="50">
        <f>SUM(AY125)</f>
        <v>0</v>
      </c>
      <c r="AZ126" s="50">
        <f t="shared" si="429"/>
        <v>0</v>
      </c>
      <c r="BA126" s="50">
        <f t="shared" si="429"/>
        <v>0</v>
      </c>
      <c r="BB126" s="50">
        <f t="shared" si="429"/>
        <v>0</v>
      </c>
      <c r="BC126" s="50">
        <f>SUM(BC125)</f>
        <v>0</v>
      </c>
      <c r="BD126" s="50">
        <f t="shared" si="429"/>
        <v>0</v>
      </c>
      <c r="BE126" s="50">
        <f t="shared" si="419"/>
        <v>0</v>
      </c>
      <c r="BF126" s="50">
        <f>SUM(BF125)</f>
        <v>0</v>
      </c>
      <c r="BG126" s="50">
        <f t="shared" ref="BG126:BO126" si="430">SUM(BG125)</f>
        <v>0</v>
      </c>
      <c r="BH126" s="50">
        <f t="shared" si="430"/>
        <v>0</v>
      </c>
      <c r="BI126" s="50">
        <f t="shared" si="430"/>
        <v>0</v>
      </c>
      <c r="BJ126" s="50">
        <f t="shared" si="430"/>
        <v>0</v>
      </c>
      <c r="BK126" s="50">
        <f t="shared" si="430"/>
        <v>0</v>
      </c>
      <c r="BL126" s="50">
        <f t="shared" si="430"/>
        <v>0</v>
      </c>
      <c r="BM126" s="50">
        <f t="shared" si="430"/>
        <v>0</v>
      </c>
      <c r="BN126" s="50">
        <f t="shared" si="430"/>
        <v>0</v>
      </c>
      <c r="BO126" s="50">
        <f t="shared" si="430"/>
        <v>0</v>
      </c>
      <c r="BP126" s="50"/>
      <c r="BQ126" s="50">
        <f>SUM(BQ125)</f>
        <v>0</v>
      </c>
      <c r="BR126" s="50">
        <f>SUM(BR125)</f>
        <v>0</v>
      </c>
      <c r="BS126" s="50">
        <f>SUM(BS125)</f>
        <v>0</v>
      </c>
      <c r="BT126" s="50">
        <f>SUM(BT125)</f>
        <v>0</v>
      </c>
      <c r="BU126" s="50">
        <f t="shared" si="420"/>
        <v>0</v>
      </c>
      <c r="BV126" s="50">
        <f>SUM(BV125)</f>
        <v>0</v>
      </c>
      <c r="BW126" s="50">
        <f t="shared" si="421"/>
        <v>0</v>
      </c>
      <c r="BX126" s="50">
        <f>SUM(BX125)</f>
        <v>0</v>
      </c>
      <c r="BY126" s="50">
        <f>SUM(BY125)</f>
        <v>0</v>
      </c>
      <c r="BZ126" s="50">
        <f>SUM(BZ125)</f>
        <v>0</v>
      </c>
      <c r="CA126" s="50">
        <f>SUM(CA125)</f>
        <v>0</v>
      </c>
      <c r="CB126" s="50">
        <f t="shared" si="422"/>
        <v>0</v>
      </c>
      <c r="CC126" s="50">
        <f t="shared" ref="CC126:CH126" si="431">SUM(CC125)</f>
        <v>111543</v>
      </c>
      <c r="CD126" s="50">
        <f t="shared" si="431"/>
        <v>134145</v>
      </c>
      <c r="CE126" s="50">
        <f t="shared" si="431"/>
        <v>435000</v>
      </c>
      <c r="CF126" s="50">
        <f t="shared" si="431"/>
        <v>268388</v>
      </c>
      <c r="CG126" s="50">
        <f t="shared" si="431"/>
        <v>15000</v>
      </c>
      <c r="CH126" s="50">
        <f t="shared" si="431"/>
        <v>0</v>
      </c>
      <c r="CI126" s="50">
        <f t="shared" si="392"/>
        <v>964076</v>
      </c>
      <c r="CJ126" s="50">
        <f>SUM(CJ125)</f>
        <v>0</v>
      </c>
      <c r="CK126" s="50">
        <f t="shared" si="407"/>
        <v>0</v>
      </c>
      <c r="CL126" s="50">
        <f>SUM(CL125)</f>
        <v>0</v>
      </c>
      <c r="CM126" s="50">
        <f t="shared" si="407"/>
        <v>0</v>
      </c>
      <c r="CN126" s="4"/>
      <c r="CO126" s="50">
        <f>SUM(CO125)</f>
        <v>0</v>
      </c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</row>
    <row r="127" spans="1:132" s="7" customFormat="1" ht="24.95" customHeight="1" x14ac:dyDescent="0.25">
      <c r="A127" s="10">
        <v>66</v>
      </c>
      <c r="B127" s="20" t="s">
        <v>109</v>
      </c>
      <c r="C127" s="50">
        <f t="shared" ref="C127:D127" si="432">SUM(C122,C123,C125)</f>
        <v>8025054</v>
      </c>
      <c r="D127" s="50">
        <f t="shared" si="432"/>
        <v>4774493.8499999996</v>
      </c>
      <c r="E127" s="57">
        <f t="shared" ref="E127" si="433">SUM(E122,E123,E125)</f>
        <v>5830000</v>
      </c>
      <c r="F127" s="50">
        <f>SUM(F122,F123,F125)</f>
        <v>-868978</v>
      </c>
      <c r="G127" s="50">
        <f t="shared" si="310"/>
        <v>7156076</v>
      </c>
      <c r="H127" s="50">
        <f>SUM(H122,H123,H125)</f>
        <v>0</v>
      </c>
      <c r="I127" s="50">
        <f>SUM(I122,I123,I125)</f>
        <v>0</v>
      </c>
      <c r="J127" s="50">
        <f t="shared" ref="J127" si="434">SUM(J122,J123,J125)</f>
        <v>0</v>
      </c>
      <c r="K127" s="50">
        <f>SUM(K122,K123,K125)</f>
        <v>0</v>
      </c>
      <c r="L127" s="50">
        <f t="shared" si="378"/>
        <v>0</v>
      </c>
      <c r="M127" s="50">
        <f>SUM(M122,M123,M125)</f>
        <v>0</v>
      </c>
      <c r="N127" s="50">
        <f t="shared" si="348"/>
        <v>0</v>
      </c>
      <c r="O127" s="50">
        <f>SUM(O122,O123,O125)</f>
        <v>5902000</v>
      </c>
      <c r="P127" s="50">
        <f t="shared" ref="P127" si="435">SUM(P122,P123,P125)</f>
        <v>170000</v>
      </c>
      <c r="Q127" s="50">
        <f t="shared" ref="Q127:AA127" si="436">SUM(Q122,Q123,Q125)</f>
        <v>15000</v>
      </c>
      <c r="R127" s="50">
        <f t="shared" si="436"/>
        <v>98000</v>
      </c>
      <c r="S127" s="50">
        <f t="shared" si="436"/>
        <v>7000</v>
      </c>
      <c r="T127" s="50">
        <f t="shared" si="436"/>
        <v>0</v>
      </c>
      <c r="U127" s="50">
        <f t="shared" si="436"/>
        <v>0</v>
      </c>
      <c r="V127" s="50">
        <f t="shared" si="436"/>
        <v>0</v>
      </c>
      <c r="W127" s="50">
        <f t="shared" si="436"/>
        <v>0</v>
      </c>
      <c r="X127" s="50">
        <f t="shared" si="436"/>
        <v>0</v>
      </c>
      <c r="Y127" s="50">
        <f t="shared" si="436"/>
        <v>0</v>
      </c>
      <c r="Z127" s="50">
        <f t="shared" si="436"/>
        <v>0</v>
      </c>
      <c r="AA127" s="50">
        <f t="shared" si="436"/>
        <v>0</v>
      </c>
      <c r="AB127" s="50">
        <f t="shared" si="381"/>
        <v>6192000</v>
      </c>
      <c r="AC127" s="50">
        <f t="shared" ref="AC127:AK127" si="437">SUM(AC122,AC123,AC125)</f>
        <v>0</v>
      </c>
      <c r="AD127" s="50">
        <f t="shared" si="437"/>
        <v>0</v>
      </c>
      <c r="AE127" s="50">
        <f t="shared" si="437"/>
        <v>0</v>
      </c>
      <c r="AF127" s="50">
        <f t="shared" si="437"/>
        <v>0</v>
      </c>
      <c r="AG127" s="50">
        <f t="shared" si="437"/>
        <v>0</v>
      </c>
      <c r="AH127" s="50">
        <f t="shared" si="437"/>
        <v>0</v>
      </c>
      <c r="AI127" s="50">
        <f t="shared" si="437"/>
        <v>0</v>
      </c>
      <c r="AJ127" s="50">
        <f t="shared" si="437"/>
        <v>0</v>
      </c>
      <c r="AK127" s="50">
        <f t="shared" si="437"/>
        <v>0</v>
      </c>
      <c r="AL127" s="50">
        <f>SUM(AL122,AL123,AL125)</f>
        <v>0</v>
      </c>
      <c r="AM127" s="50">
        <f>SUM(AM122,AM123,AM125)</f>
        <v>0</v>
      </c>
      <c r="AN127" s="50">
        <f>SUM(AN122,AN123,AN125)</f>
        <v>0</v>
      </c>
      <c r="AO127" s="50">
        <f>SUM(AO122,AO123,AO125)</f>
        <v>0</v>
      </c>
      <c r="AP127" s="50">
        <f t="shared" si="418"/>
        <v>0</v>
      </c>
      <c r="AQ127" s="50">
        <f>SUM(AQ122,AQ123,AQ125)</f>
        <v>0</v>
      </c>
      <c r="AR127" s="50">
        <f>SUM(AR122,AR123,AR125)</f>
        <v>0</v>
      </c>
      <c r="AS127" s="50">
        <f>SUM(AS122,AS123,AS125)</f>
        <v>0</v>
      </c>
      <c r="AT127" s="50">
        <f>SUM(AT122,AT123,AT125)</f>
        <v>0</v>
      </c>
      <c r="AU127" s="50">
        <f>SUM(AU122,AU123,AU125)</f>
        <v>0</v>
      </c>
      <c r="AV127" s="50">
        <f t="shared" ref="AV127:BD127" si="438">SUM(AV122,AV123,AV125)</f>
        <v>0</v>
      </c>
      <c r="AW127" s="50">
        <f>SUM(AW122,AW123,AW125)</f>
        <v>0</v>
      </c>
      <c r="AX127" s="50">
        <f t="shared" si="438"/>
        <v>0</v>
      </c>
      <c r="AY127" s="50">
        <f>SUM(AY122,AY123,AY125)</f>
        <v>0</v>
      </c>
      <c r="AZ127" s="50">
        <f t="shared" si="438"/>
        <v>0</v>
      </c>
      <c r="BA127" s="50">
        <f t="shared" si="438"/>
        <v>0</v>
      </c>
      <c r="BB127" s="50">
        <f t="shared" si="438"/>
        <v>0</v>
      </c>
      <c r="BC127" s="50">
        <f>SUM(BC122,BC123,BC125)</f>
        <v>0</v>
      </c>
      <c r="BD127" s="50">
        <f t="shared" si="438"/>
        <v>0</v>
      </c>
      <c r="BE127" s="50">
        <f t="shared" si="419"/>
        <v>0</v>
      </c>
      <c r="BF127" s="50">
        <f>SUM(BF122,BF123,BF125)</f>
        <v>0</v>
      </c>
      <c r="BG127" s="50">
        <f t="shared" ref="BG127:BL127" si="439">SUM(BG122,BG123,BG125)</f>
        <v>0</v>
      </c>
      <c r="BH127" s="50">
        <f t="shared" si="439"/>
        <v>0</v>
      </c>
      <c r="BI127" s="50">
        <f t="shared" si="439"/>
        <v>0</v>
      </c>
      <c r="BJ127" s="50">
        <f t="shared" si="439"/>
        <v>0</v>
      </c>
      <c r="BK127" s="50">
        <f t="shared" si="439"/>
        <v>0</v>
      </c>
      <c r="BL127" s="50">
        <f t="shared" si="439"/>
        <v>0</v>
      </c>
      <c r="BM127" s="50">
        <f>SUM(BM122,BM123,BM125)</f>
        <v>0</v>
      </c>
      <c r="BN127" s="50">
        <f>SUM(BN122,BN123,BN125)</f>
        <v>0</v>
      </c>
      <c r="BO127" s="50">
        <f>SUM(BO122,BO123,BO125)</f>
        <v>0</v>
      </c>
      <c r="BP127" s="50"/>
      <c r="BQ127" s="50">
        <f>SUM(BQ122,BQ123,BQ125)</f>
        <v>0</v>
      </c>
      <c r="BR127" s="50">
        <f>SUM(BR122,BR123,BR125)</f>
        <v>0</v>
      </c>
      <c r="BS127" s="50">
        <f>SUM(BS122,BS123,BS125)</f>
        <v>0</v>
      </c>
      <c r="BT127" s="50">
        <f>SUM(BT122,BT123,BT125)</f>
        <v>0</v>
      </c>
      <c r="BU127" s="50">
        <f t="shared" si="420"/>
        <v>0</v>
      </c>
      <c r="BV127" s="50">
        <f>SUM(BV122,BV123,BV125)</f>
        <v>0</v>
      </c>
      <c r="BW127" s="50">
        <f t="shared" si="421"/>
        <v>0</v>
      </c>
      <c r="BX127" s="50">
        <f>SUM(BX122,BX123,BX125)</f>
        <v>0</v>
      </c>
      <c r="BY127" s="50">
        <f>SUM(BY122,BY123,BY125)</f>
        <v>0</v>
      </c>
      <c r="BZ127" s="50">
        <f>SUM(BZ122,BZ123,BZ125)</f>
        <v>0</v>
      </c>
      <c r="CA127" s="50">
        <f>SUM(CA122,CA123,CA125)</f>
        <v>0</v>
      </c>
      <c r="CB127" s="50">
        <f t="shared" si="422"/>
        <v>0</v>
      </c>
      <c r="CC127" s="50">
        <f t="shared" ref="CC127:CH127" si="440">SUM(CC122,CC123,CC125)</f>
        <v>111543</v>
      </c>
      <c r="CD127" s="50">
        <f t="shared" si="440"/>
        <v>134145</v>
      </c>
      <c r="CE127" s="50">
        <f t="shared" si="440"/>
        <v>435000</v>
      </c>
      <c r="CF127" s="50">
        <f t="shared" si="440"/>
        <v>268388</v>
      </c>
      <c r="CG127" s="50">
        <f t="shared" si="440"/>
        <v>15000</v>
      </c>
      <c r="CH127" s="50">
        <f t="shared" si="440"/>
        <v>0</v>
      </c>
      <c r="CI127" s="50">
        <f t="shared" si="392"/>
        <v>964076</v>
      </c>
      <c r="CJ127" s="50">
        <f>SUM(CJ122,CJ123,CJ125)</f>
        <v>0</v>
      </c>
      <c r="CK127" s="50">
        <f t="shared" si="407"/>
        <v>0</v>
      </c>
      <c r="CL127" s="50">
        <f>SUM(CL122,CL123,CL125)</f>
        <v>0</v>
      </c>
      <c r="CM127" s="50">
        <f t="shared" si="407"/>
        <v>0</v>
      </c>
      <c r="CN127" s="4"/>
      <c r="CO127" s="50">
        <f>SUM(CO122,CO123,CO125)</f>
        <v>0</v>
      </c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</row>
    <row r="128" spans="1:132" s="4" customFormat="1" ht="24.95" customHeight="1" x14ac:dyDescent="0.25">
      <c r="A128" s="12">
        <v>6711</v>
      </c>
      <c r="B128" s="22" t="s">
        <v>110</v>
      </c>
      <c r="C128" s="49">
        <v>35341866</v>
      </c>
      <c r="D128" s="49">
        <v>30129835.100000001</v>
      </c>
      <c r="E128" s="57">
        <v>36400000</v>
      </c>
      <c r="F128" s="49">
        <f>G128-C128</f>
        <v>1887759</v>
      </c>
      <c r="G128" s="50">
        <f t="shared" si="310"/>
        <v>37229625</v>
      </c>
      <c r="H128" s="51">
        <v>27663620</v>
      </c>
      <c r="I128" s="51">
        <v>2490105</v>
      </c>
      <c r="J128" s="51">
        <v>203920</v>
      </c>
      <c r="K128" s="51">
        <v>941107</v>
      </c>
      <c r="L128" s="50">
        <f t="shared" si="378"/>
        <v>31298752</v>
      </c>
      <c r="M128" s="51">
        <v>5385727</v>
      </c>
      <c r="N128" s="50">
        <f t="shared" si="348"/>
        <v>5385727</v>
      </c>
      <c r="O128" s="49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0">
        <f t="shared" si="381"/>
        <v>0</v>
      </c>
      <c r="AC128" s="49"/>
      <c r="AD128" s="51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50">
        <f t="shared" si="418"/>
        <v>0</v>
      </c>
      <c r="AQ128" s="49"/>
      <c r="AR128" s="49"/>
      <c r="AS128" s="51"/>
      <c r="AT128" s="51"/>
      <c r="AU128" s="51"/>
      <c r="AV128" s="49"/>
      <c r="AW128" s="51"/>
      <c r="AX128" s="49"/>
      <c r="AY128" s="51"/>
      <c r="AZ128" s="49"/>
      <c r="BA128" s="51"/>
      <c r="BB128" s="49"/>
      <c r="BC128" s="51"/>
      <c r="BD128" s="49"/>
      <c r="BE128" s="50">
        <f t="shared" si="419"/>
        <v>0</v>
      </c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0">
        <f t="shared" si="420"/>
        <v>0</v>
      </c>
      <c r="BV128" s="51"/>
      <c r="BW128" s="50">
        <f t="shared" si="421"/>
        <v>0</v>
      </c>
      <c r="BX128" s="51"/>
      <c r="BY128" s="49"/>
      <c r="BZ128" s="49"/>
      <c r="CA128" s="51">
        <v>545146</v>
      </c>
      <c r="CB128" s="50">
        <f t="shared" si="422"/>
        <v>545146</v>
      </c>
      <c r="CC128" s="49"/>
      <c r="CD128" s="49"/>
      <c r="CE128" s="49"/>
      <c r="CF128" s="49"/>
      <c r="CG128" s="51"/>
      <c r="CH128" s="49"/>
      <c r="CI128" s="50">
        <f t="shared" si="392"/>
        <v>0</v>
      </c>
      <c r="CJ128" s="49"/>
      <c r="CK128" s="50">
        <f t="shared" si="407"/>
        <v>0</v>
      </c>
      <c r="CL128" s="49"/>
      <c r="CM128" s="50">
        <f t="shared" si="407"/>
        <v>0</v>
      </c>
      <c r="CO128" s="51">
        <v>5385727</v>
      </c>
    </row>
    <row r="129" spans="1:132" s="7" customFormat="1" ht="24.95" customHeight="1" x14ac:dyDescent="0.25">
      <c r="A129" s="10">
        <v>671</v>
      </c>
      <c r="B129" s="20" t="s">
        <v>78</v>
      </c>
      <c r="C129" s="50">
        <f t="shared" ref="C129:E130" si="441">SUM(C128)</f>
        <v>35341866</v>
      </c>
      <c r="D129" s="50">
        <f t="shared" si="441"/>
        <v>30129835.100000001</v>
      </c>
      <c r="E129" s="57">
        <f t="shared" si="441"/>
        <v>36400000</v>
      </c>
      <c r="F129" s="50">
        <f>SUM(F128)</f>
        <v>1887759</v>
      </c>
      <c r="G129" s="50">
        <f t="shared" si="310"/>
        <v>37229625</v>
      </c>
      <c r="H129" s="50">
        <f t="shared" ref="H129:K130" si="442">SUM(H128)</f>
        <v>27663620</v>
      </c>
      <c r="I129" s="50">
        <f t="shared" si="442"/>
        <v>2490105</v>
      </c>
      <c r="J129" s="50">
        <f t="shared" si="442"/>
        <v>203920</v>
      </c>
      <c r="K129" s="50">
        <f t="shared" si="442"/>
        <v>941107</v>
      </c>
      <c r="L129" s="50">
        <f t="shared" si="378"/>
        <v>31298752</v>
      </c>
      <c r="M129" s="50">
        <f>SUM(M128)</f>
        <v>5385727</v>
      </c>
      <c r="N129" s="50">
        <f t="shared" si="348"/>
        <v>5385727</v>
      </c>
      <c r="O129" s="50">
        <f>SUM(O128)</f>
        <v>0</v>
      </c>
      <c r="P129" s="50">
        <f t="shared" ref="P129" si="443">SUM(P128)</f>
        <v>0</v>
      </c>
      <c r="Q129" s="50">
        <f t="shared" ref="Q129:W130" si="444">SUM(Q128)</f>
        <v>0</v>
      </c>
      <c r="R129" s="50">
        <f t="shared" si="444"/>
        <v>0</v>
      </c>
      <c r="S129" s="50">
        <f t="shared" si="444"/>
        <v>0</v>
      </c>
      <c r="T129" s="50">
        <f t="shared" si="444"/>
        <v>0</v>
      </c>
      <c r="U129" s="50">
        <f t="shared" si="444"/>
        <v>0</v>
      </c>
      <c r="V129" s="50">
        <f t="shared" si="444"/>
        <v>0</v>
      </c>
      <c r="W129" s="50">
        <f t="shared" si="444"/>
        <v>0</v>
      </c>
      <c r="X129" s="50">
        <f t="shared" ref="X129:Z130" si="445">SUM(X128)</f>
        <v>0</v>
      </c>
      <c r="Y129" s="50">
        <f t="shared" si="445"/>
        <v>0</v>
      </c>
      <c r="Z129" s="50">
        <f t="shared" si="445"/>
        <v>0</v>
      </c>
      <c r="AA129" s="50">
        <f>SUM(AA128)</f>
        <v>0</v>
      </c>
      <c r="AB129" s="50">
        <f t="shared" si="381"/>
        <v>0</v>
      </c>
      <c r="AC129" s="50">
        <f t="shared" ref="AC129:AE130" si="446">SUM(AC128)</f>
        <v>0</v>
      </c>
      <c r="AD129" s="50">
        <f t="shared" si="446"/>
        <v>0</v>
      </c>
      <c r="AE129" s="50">
        <f t="shared" si="446"/>
        <v>0</v>
      </c>
      <c r="AF129" s="50">
        <f t="shared" ref="AF129:AM130" si="447">SUM(AF128)</f>
        <v>0</v>
      </c>
      <c r="AG129" s="50">
        <f t="shared" si="447"/>
        <v>0</v>
      </c>
      <c r="AH129" s="50">
        <f t="shared" si="447"/>
        <v>0</v>
      </c>
      <c r="AI129" s="50">
        <f t="shared" si="447"/>
        <v>0</v>
      </c>
      <c r="AJ129" s="50">
        <f>SUM(AJ128)</f>
        <v>0</v>
      </c>
      <c r="AK129" s="50">
        <f>SUM(AK128)</f>
        <v>0</v>
      </c>
      <c r="AL129" s="50">
        <f t="shared" ref="AL129" si="448">SUM(AL128)</f>
        <v>0</v>
      </c>
      <c r="AM129" s="50">
        <f t="shared" si="447"/>
        <v>0</v>
      </c>
      <c r="AN129" s="50">
        <f>SUM(AN128)</f>
        <v>0</v>
      </c>
      <c r="AO129" s="50">
        <f>SUM(AO128)</f>
        <v>0</v>
      </c>
      <c r="AP129" s="50">
        <f t="shared" si="418"/>
        <v>0</v>
      </c>
      <c r="AQ129" s="50">
        <f t="shared" ref="AQ129:AU130" si="449">SUM(AQ128)</f>
        <v>0</v>
      </c>
      <c r="AR129" s="50">
        <f t="shared" si="449"/>
        <v>0</v>
      </c>
      <c r="AS129" s="50">
        <f t="shared" si="449"/>
        <v>0</v>
      </c>
      <c r="AT129" s="50">
        <f t="shared" si="449"/>
        <v>0</v>
      </c>
      <c r="AU129" s="50">
        <f t="shared" si="449"/>
        <v>0</v>
      </c>
      <c r="AV129" s="50">
        <f t="shared" ref="AV129:BD130" si="450">SUM(AV128)</f>
        <v>0</v>
      </c>
      <c r="AW129" s="50">
        <f>SUM(AW128)</f>
        <v>0</v>
      </c>
      <c r="AX129" s="50">
        <f t="shared" si="450"/>
        <v>0</v>
      </c>
      <c r="AY129" s="50">
        <f>SUM(AY128)</f>
        <v>0</v>
      </c>
      <c r="AZ129" s="50">
        <f t="shared" si="450"/>
        <v>0</v>
      </c>
      <c r="BA129" s="50">
        <f t="shared" si="450"/>
        <v>0</v>
      </c>
      <c r="BB129" s="50">
        <f t="shared" si="450"/>
        <v>0</v>
      </c>
      <c r="BC129" s="50">
        <f>SUM(BC128)</f>
        <v>0</v>
      </c>
      <c r="BD129" s="50">
        <f t="shared" si="450"/>
        <v>0</v>
      </c>
      <c r="BE129" s="50">
        <f t="shared" si="419"/>
        <v>0</v>
      </c>
      <c r="BF129" s="50">
        <f>SUM(BF128)</f>
        <v>0</v>
      </c>
      <c r="BG129" s="50">
        <f t="shared" ref="BG129:BK130" si="451">SUM(BG128)</f>
        <v>0</v>
      </c>
      <c r="BH129" s="50">
        <f t="shared" si="451"/>
        <v>0</v>
      </c>
      <c r="BI129" s="50">
        <f t="shared" si="451"/>
        <v>0</v>
      </c>
      <c r="BJ129" s="50">
        <f>SUM(BJ128)</f>
        <v>0</v>
      </c>
      <c r="BK129" s="50">
        <f t="shared" si="451"/>
        <v>0</v>
      </c>
      <c r="BL129" s="50">
        <f t="shared" ref="BL129:BO130" si="452">SUM(BL128)</f>
        <v>0</v>
      </c>
      <c r="BM129" s="50">
        <f t="shared" si="452"/>
        <v>0</v>
      </c>
      <c r="BN129" s="50">
        <f t="shared" si="452"/>
        <v>0</v>
      </c>
      <c r="BO129" s="50">
        <f t="shared" si="452"/>
        <v>0</v>
      </c>
      <c r="BP129" s="50"/>
      <c r="BQ129" s="50">
        <f t="shared" ref="BQ129:BT130" si="453">SUM(BQ128)</f>
        <v>0</v>
      </c>
      <c r="BR129" s="50">
        <f t="shared" si="453"/>
        <v>0</v>
      </c>
      <c r="BS129" s="50">
        <f t="shared" si="453"/>
        <v>0</v>
      </c>
      <c r="BT129" s="50">
        <f t="shared" si="453"/>
        <v>0</v>
      </c>
      <c r="BU129" s="50">
        <f t="shared" si="420"/>
        <v>0</v>
      </c>
      <c r="BV129" s="50">
        <f>SUM(BV128)</f>
        <v>0</v>
      </c>
      <c r="BW129" s="50">
        <f t="shared" si="421"/>
        <v>0</v>
      </c>
      <c r="BX129" s="50">
        <f t="shared" ref="BX129:CA130" si="454">SUM(BX128)</f>
        <v>0</v>
      </c>
      <c r="BY129" s="50">
        <f t="shared" si="454"/>
        <v>0</v>
      </c>
      <c r="BZ129" s="50">
        <f t="shared" si="454"/>
        <v>0</v>
      </c>
      <c r="CA129" s="50">
        <f t="shared" si="454"/>
        <v>545146</v>
      </c>
      <c r="CB129" s="50">
        <f t="shared" si="422"/>
        <v>545146</v>
      </c>
      <c r="CC129" s="50">
        <f t="shared" ref="CC129:CH130" si="455">SUM(CC128)</f>
        <v>0</v>
      </c>
      <c r="CD129" s="50">
        <f t="shared" si="455"/>
        <v>0</v>
      </c>
      <c r="CE129" s="50">
        <f t="shared" si="455"/>
        <v>0</v>
      </c>
      <c r="CF129" s="50">
        <f t="shared" si="455"/>
        <v>0</v>
      </c>
      <c r="CG129" s="50">
        <f t="shared" si="455"/>
        <v>0</v>
      </c>
      <c r="CH129" s="50">
        <f t="shared" si="455"/>
        <v>0</v>
      </c>
      <c r="CI129" s="50">
        <f t="shared" si="392"/>
        <v>0</v>
      </c>
      <c r="CJ129" s="50">
        <f>SUM(CJ128)</f>
        <v>0</v>
      </c>
      <c r="CK129" s="50">
        <f t="shared" si="407"/>
        <v>0</v>
      </c>
      <c r="CL129" s="50">
        <f>SUM(CL128)</f>
        <v>0</v>
      </c>
      <c r="CM129" s="50">
        <f t="shared" si="407"/>
        <v>0</v>
      </c>
      <c r="CN129" s="4"/>
      <c r="CO129" s="50">
        <f t="shared" ref="CO129" si="456">SUM(CO128)</f>
        <v>5385727</v>
      </c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</row>
    <row r="130" spans="1:132" s="7" customFormat="1" ht="24.95" customHeight="1" x14ac:dyDescent="0.25">
      <c r="A130" s="5">
        <v>67</v>
      </c>
      <c r="B130" s="6" t="s">
        <v>56</v>
      </c>
      <c r="C130" s="50">
        <f t="shared" si="441"/>
        <v>35341866</v>
      </c>
      <c r="D130" s="50">
        <f t="shared" si="441"/>
        <v>30129835.100000001</v>
      </c>
      <c r="E130" s="57">
        <f t="shared" si="441"/>
        <v>36400000</v>
      </c>
      <c r="F130" s="50">
        <f>SUM(F129)</f>
        <v>1887759</v>
      </c>
      <c r="G130" s="50">
        <f t="shared" si="310"/>
        <v>37229625</v>
      </c>
      <c r="H130" s="50">
        <f t="shared" si="442"/>
        <v>27663620</v>
      </c>
      <c r="I130" s="50">
        <f t="shared" si="442"/>
        <v>2490105</v>
      </c>
      <c r="J130" s="50">
        <f t="shared" si="442"/>
        <v>203920</v>
      </c>
      <c r="K130" s="50">
        <f t="shared" si="442"/>
        <v>941107</v>
      </c>
      <c r="L130" s="50">
        <f t="shared" si="378"/>
        <v>31298752</v>
      </c>
      <c r="M130" s="50">
        <f>SUM(M129)</f>
        <v>5385727</v>
      </c>
      <c r="N130" s="50">
        <f t="shared" si="348"/>
        <v>5385727</v>
      </c>
      <c r="O130" s="50">
        <f>SUM(O129)</f>
        <v>0</v>
      </c>
      <c r="P130" s="50">
        <f t="shared" ref="P130" si="457">SUM(P129)</f>
        <v>0</v>
      </c>
      <c r="Q130" s="50">
        <f t="shared" si="444"/>
        <v>0</v>
      </c>
      <c r="R130" s="50">
        <f t="shared" si="444"/>
        <v>0</v>
      </c>
      <c r="S130" s="50">
        <f t="shared" si="444"/>
        <v>0</v>
      </c>
      <c r="T130" s="50">
        <f t="shared" si="444"/>
        <v>0</v>
      </c>
      <c r="U130" s="50">
        <f t="shared" si="444"/>
        <v>0</v>
      </c>
      <c r="V130" s="50">
        <f t="shared" si="444"/>
        <v>0</v>
      </c>
      <c r="W130" s="50">
        <f t="shared" si="444"/>
        <v>0</v>
      </c>
      <c r="X130" s="50">
        <f t="shared" si="445"/>
        <v>0</v>
      </c>
      <c r="Y130" s="50">
        <f t="shared" si="445"/>
        <v>0</v>
      </c>
      <c r="Z130" s="50">
        <f t="shared" si="445"/>
        <v>0</v>
      </c>
      <c r="AA130" s="50">
        <f>SUM(AA129)</f>
        <v>0</v>
      </c>
      <c r="AB130" s="50">
        <f t="shared" si="381"/>
        <v>0</v>
      </c>
      <c r="AC130" s="50">
        <f t="shared" si="446"/>
        <v>0</v>
      </c>
      <c r="AD130" s="50">
        <f t="shared" si="446"/>
        <v>0</v>
      </c>
      <c r="AE130" s="50">
        <f t="shared" si="446"/>
        <v>0</v>
      </c>
      <c r="AF130" s="50">
        <f t="shared" si="447"/>
        <v>0</v>
      </c>
      <c r="AG130" s="50">
        <f t="shared" si="447"/>
        <v>0</v>
      </c>
      <c r="AH130" s="50">
        <f t="shared" si="447"/>
        <v>0</v>
      </c>
      <c r="AI130" s="50">
        <f t="shared" si="447"/>
        <v>0</v>
      </c>
      <c r="AJ130" s="50">
        <f>SUM(AJ129)</f>
        <v>0</v>
      </c>
      <c r="AK130" s="50">
        <f>SUM(AK129)</f>
        <v>0</v>
      </c>
      <c r="AL130" s="50">
        <f t="shared" ref="AL130" si="458">SUM(AL129)</f>
        <v>0</v>
      </c>
      <c r="AM130" s="50">
        <f t="shared" si="447"/>
        <v>0</v>
      </c>
      <c r="AN130" s="50">
        <f>SUM(AN129)</f>
        <v>0</v>
      </c>
      <c r="AO130" s="50">
        <f>SUM(AO129)</f>
        <v>0</v>
      </c>
      <c r="AP130" s="50">
        <f t="shared" si="418"/>
        <v>0</v>
      </c>
      <c r="AQ130" s="50">
        <f t="shared" si="449"/>
        <v>0</v>
      </c>
      <c r="AR130" s="50">
        <f t="shared" si="449"/>
        <v>0</v>
      </c>
      <c r="AS130" s="50">
        <f t="shared" si="449"/>
        <v>0</v>
      </c>
      <c r="AT130" s="50">
        <f t="shared" si="449"/>
        <v>0</v>
      </c>
      <c r="AU130" s="50">
        <f t="shared" si="449"/>
        <v>0</v>
      </c>
      <c r="AV130" s="50">
        <f t="shared" si="450"/>
        <v>0</v>
      </c>
      <c r="AW130" s="50">
        <f>SUM(AW129)</f>
        <v>0</v>
      </c>
      <c r="AX130" s="50">
        <f t="shared" si="450"/>
        <v>0</v>
      </c>
      <c r="AY130" s="50">
        <f>SUM(AY129)</f>
        <v>0</v>
      </c>
      <c r="AZ130" s="50">
        <f t="shared" si="450"/>
        <v>0</v>
      </c>
      <c r="BA130" s="50">
        <f t="shared" si="450"/>
        <v>0</v>
      </c>
      <c r="BB130" s="50">
        <f t="shared" si="450"/>
        <v>0</v>
      </c>
      <c r="BC130" s="50">
        <f>SUM(BC129)</f>
        <v>0</v>
      </c>
      <c r="BD130" s="50">
        <f t="shared" si="450"/>
        <v>0</v>
      </c>
      <c r="BE130" s="50">
        <f t="shared" si="419"/>
        <v>0</v>
      </c>
      <c r="BF130" s="50">
        <f>SUM(BF129)</f>
        <v>0</v>
      </c>
      <c r="BG130" s="50">
        <f t="shared" si="451"/>
        <v>0</v>
      </c>
      <c r="BH130" s="50">
        <f t="shared" si="451"/>
        <v>0</v>
      </c>
      <c r="BI130" s="50">
        <f t="shared" si="451"/>
        <v>0</v>
      </c>
      <c r="BJ130" s="50">
        <f>SUM(BJ129)</f>
        <v>0</v>
      </c>
      <c r="BK130" s="50">
        <f t="shared" si="451"/>
        <v>0</v>
      </c>
      <c r="BL130" s="50">
        <f t="shared" si="452"/>
        <v>0</v>
      </c>
      <c r="BM130" s="50">
        <f t="shared" si="452"/>
        <v>0</v>
      </c>
      <c r="BN130" s="50">
        <f t="shared" si="452"/>
        <v>0</v>
      </c>
      <c r="BO130" s="50">
        <f t="shared" si="452"/>
        <v>0</v>
      </c>
      <c r="BP130" s="50"/>
      <c r="BQ130" s="50">
        <f t="shared" si="453"/>
        <v>0</v>
      </c>
      <c r="BR130" s="50">
        <f t="shared" si="453"/>
        <v>0</v>
      </c>
      <c r="BS130" s="50">
        <f t="shared" si="453"/>
        <v>0</v>
      </c>
      <c r="BT130" s="50">
        <f t="shared" si="453"/>
        <v>0</v>
      </c>
      <c r="BU130" s="50">
        <f t="shared" si="420"/>
        <v>0</v>
      </c>
      <c r="BV130" s="50">
        <f>SUM(BV129)</f>
        <v>0</v>
      </c>
      <c r="BW130" s="50">
        <f t="shared" si="421"/>
        <v>0</v>
      </c>
      <c r="BX130" s="50">
        <f t="shared" si="454"/>
        <v>0</v>
      </c>
      <c r="BY130" s="50">
        <f t="shared" si="454"/>
        <v>0</v>
      </c>
      <c r="BZ130" s="50">
        <f t="shared" si="454"/>
        <v>0</v>
      </c>
      <c r="CA130" s="50">
        <f t="shared" si="454"/>
        <v>545146</v>
      </c>
      <c r="CB130" s="50">
        <f t="shared" si="422"/>
        <v>545146</v>
      </c>
      <c r="CC130" s="50">
        <f t="shared" si="455"/>
        <v>0</v>
      </c>
      <c r="CD130" s="50">
        <f t="shared" si="455"/>
        <v>0</v>
      </c>
      <c r="CE130" s="50">
        <f t="shared" si="455"/>
        <v>0</v>
      </c>
      <c r="CF130" s="50">
        <f t="shared" si="455"/>
        <v>0</v>
      </c>
      <c r="CG130" s="50">
        <f t="shared" si="455"/>
        <v>0</v>
      </c>
      <c r="CH130" s="50">
        <f t="shared" si="455"/>
        <v>0</v>
      </c>
      <c r="CI130" s="50">
        <f t="shared" si="392"/>
        <v>0</v>
      </c>
      <c r="CJ130" s="50">
        <f>SUM(CJ129)</f>
        <v>0</v>
      </c>
      <c r="CK130" s="50">
        <f t="shared" si="407"/>
        <v>0</v>
      </c>
      <c r="CL130" s="50">
        <f>SUM(CL129)</f>
        <v>0</v>
      </c>
      <c r="CM130" s="50">
        <f t="shared" si="407"/>
        <v>0</v>
      </c>
      <c r="CN130" s="4"/>
      <c r="CO130" s="50">
        <f t="shared" ref="CO130" si="459">SUM(CO129)</f>
        <v>5385727</v>
      </c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</row>
    <row r="131" spans="1:132" s="4" customFormat="1" ht="24.95" customHeight="1" x14ac:dyDescent="0.25">
      <c r="A131" s="2">
        <v>6831</v>
      </c>
      <c r="B131" s="3" t="s">
        <v>57</v>
      </c>
      <c r="C131" s="49">
        <v>12000</v>
      </c>
      <c r="D131" s="49"/>
      <c r="E131" s="57">
        <f>D131/10*12</f>
        <v>0</v>
      </c>
      <c r="F131" s="49">
        <f>G131-C131</f>
        <v>-12000</v>
      </c>
      <c r="G131" s="50">
        <f t="shared" si="310"/>
        <v>0</v>
      </c>
      <c r="H131" s="49"/>
      <c r="I131" s="49"/>
      <c r="J131" s="49"/>
      <c r="K131" s="49"/>
      <c r="L131" s="50">
        <f t="shared" si="378"/>
        <v>0</v>
      </c>
      <c r="M131" s="49"/>
      <c r="N131" s="50">
        <f t="shared" si="348"/>
        <v>0</v>
      </c>
      <c r="O131" s="51"/>
      <c r="P131" s="49"/>
      <c r="Q131" s="49"/>
      <c r="R131" s="49"/>
      <c r="S131" s="51"/>
      <c r="T131" s="49"/>
      <c r="U131" s="57"/>
      <c r="V131" s="49"/>
      <c r="W131" s="49"/>
      <c r="X131" s="49"/>
      <c r="Y131" s="49"/>
      <c r="Z131" s="49"/>
      <c r="AA131" s="49"/>
      <c r="AB131" s="50">
        <f t="shared" si="381"/>
        <v>0</v>
      </c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50">
        <f t="shared" si="418"/>
        <v>0</v>
      </c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50">
        <f t="shared" si="419"/>
        <v>0</v>
      </c>
      <c r="BF131" s="51"/>
      <c r="BG131" s="51"/>
      <c r="BH131" s="57"/>
      <c r="BI131" s="49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0">
        <f t="shared" si="420"/>
        <v>0</v>
      </c>
      <c r="BV131" s="51"/>
      <c r="BW131" s="50">
        <f t="shared" si="421"/>
        <v>0</v>
      </c>
      <c r="BX131" s="51"/>
      <c r="BY131" s="49"/>
      <c r="BZ131" s="49"/>
      <c r="CA131" s="51"/>
      <c r="CB131" s="50">
        <f t="shared" si="422"/>
        <v>0</v>
      </c>
      <c r="CC131" s="49"/>
      <c r="CD131" s="49"/>
      <c r="CE131" s="49"/>
      <c r="CF131" s="49"/>
      <c r="CG131" s="49"/>
      <c r="CH131" s="49"/>
      <c r="CI131" s="50">
        <f t="shared" si="392"/>
        <v>0</v>
      </c>
      <c r="CJ131" s="49"/>
      <c r="CK131" s="50">
        <f t="shared" si="407"/>
        <v>0</v>
      </c>
      <c r="CL131" s="49"/>
      <c r="CM131" s="50">
        <f t="shared" si="407"/>
        <v>0</v>
      </c>
      <c r="CO131" s="51"/>
    </row>
    <row r="132" spans="1:132" s="7" customFormat="1" ht="24.95" customHeight="1" x14ac:dyDescent="0.25">
      <c r="A132" s="5">
        <v>683</v>
      </c>
      <c r="B132" s="6" t="s">
        <v>57</v>
      </c>
      <c r="C132" s="50">
        <f t="shared" ref="C132:E133" si="460">SUM(C131)</f>
        <v>12000</v>
      </c>
      <c r="D132" s="50">
        <f t="shared" si="460"/>
        <v>0</v>
      </c>
      <c r="E132" s="57">
        <f t="shared" si="460"/>
        <v>0</v>
      </c>
      <c r="F132" s="50">
        <f>SUM(F131)</f>
        <v>-12000</v>
      </c>
      <c r="G132" s="50">
        <f t="shared" si="310"/>
        <v>0</v>
      </c>
      <c r="H132" s="50">
        <f t="shared" ref="H132:K133" si="461">SUM(H131)</f>
        <v>0</v>
      </c>
      <c r="I132" s="50">
        <f t="shared" si="461"/>
        <v>0</v>
      </c>
      <c r="J132" s="50">
        <f t="shared" si="461"/>
        <v>0</v>
      </c>
      <c r="K132" s="50">
        <f t="shared" si="461"/>
        <v>0</v>
      </c>
      <c r="L132" s="50">
        <f t="shared" si="378"/>
        <v>0</v>
      </c>
      <c r="M132" s="50">
        <f>SUM(M131)</f>
        <v>0</v>
      </c>
      <c r="N132" s="50">
        <f t="shared" si="348"/>
        <v>0</v>
      </c>
      <c r="O132" s="50">
        <f>SUM(O131)</f>
        <v>0</v>
      </c>
      <c r="P132" s="50">
        <f t="shared" ref="P132" si="462">SUM(P131)</f>
        <v>0</v>
      </c>
      <c r="Q132" s="50">
        <f t="shared" ref="Q132:W133" si="463">SUM(Q131)</f>
        <v>0</v>
      </c>
      <c r="R132" s="50">
        <f t="shared" si="463"/>
        <v>0</v>
      </c>
      <c r="S132" s="50">
        <f t="shared" si="463"/>
        <v>0</v>
      </c>
      <c r="T132" s="50">
        <f t="shared" si="463"/>
        <v>0</v>
      </c>
      <c r="U132" s="50">
        <f t="shared" si="463"/>
        <v>0</v>
      </c>
      <c r="V132" s="50">
        <f t="shared" si="463"/>
        <v>0</v>
      </c>
      <c r="W132" s="50">
        <f t="shared" si="463"/>
        <v>0</v>
      </c>
      <c r="X132" s="50">
        <f t="shared" ref="X132:Z133" si="464">SUM(X131)</f>
        <v>0</v>
      </c>
      <c r="Y132" s="50">
        <f t="shared" si="464"/>
        <v>0</v>
      </c>
      <c r="Z132" s="50">
        <f t="shared" si="464"/>
        <v>0</v>
      </c>
      <c r="AA132" s="50">
        <f>SUM(AA131)</f>
        <v>0</v>
      </c>
      <c r="AB132" s="50">
        <f t="shared" si="381"/>
        <v>0</v>
      </c>
      <c r="AC132" s="50">
        <f t="shared" ref="AC132:AE133" si="465">SUM(AC131)</f>
        <v>0</v>
      </c>
      <c r="AD132" s="50">
        <f t="shared" si="465"/>
        <v>0</v>
      </c>
      <c r="AE132" s="50">
        <f t="shared" si="465"/>
        <v>0</v>
      </c>
      <c r="AF132" s="50">
        <f t="shared" ref="AF132:AM133" si="466">SUM(AF131)</f>
        <v>0</v>
      </c>
      <c r="AG132" s="50">
        <f t="shared" si="466"/>
        <v>0</v>
      </c>
      <c r="AH132" s="50">
        <f t="shared" si="466"/>
        <v>0</v>
      </c>
      <c r="AI132" s="50">
        <f t="shared" si="466"/>
        <v>0</v>
      </c>
      <c r="AJ132" s="50">
        <f>SUM(AJ131)</f>
        <v>0</v>
      </c>
      <c r="AK132" s="50">
        <f>SUM(AK131)</f>
        <v>0</v>
      </c>
      <c r="AL132" s="50">
        <f t="shared" ref="AL132" si="467">SUM(AL131)</f>
        <v>0</v>
      </c>
      <c r="AM132" s="50">
        <f t="shared" si="466"/>
        <v>0</v>
      </c>
      <c r="AN132" s="50">
        <f>SUM(AN131)</f>
        <v>0</v>
      </c>
      <c r="AO132" s="50">
        <f>SUM(AO131)</f>
        <v>0</v>
      </c>
      <c r="AP132" s="50">
        <f t="shared" si="418"/>
        <v>0</v>
      </c>
      <c r="AQ132" s="50">
        <f t="shared" ref="AQ132:AU133" si="468">SUM(AQ131)</f>
        <v>0</v>
      </c>
      <c r="AR132" s="50">
        <f t="shared" si="468"/>
        <v>0</v>
      </c>
      <c r="AS132" s="50">
        <f t="shared" si="468"/>
        <v>0</v>
      </c>
      <c r="AT132" s="50">
        <f t="shared" si="468"/>
        <v>0</v>
      </c>
      <c r="AU132" s="50">
        <f t="shared" si="468"/>
        <v>0</v>
      </c>
      <c r="AV132" s="50">
        <f t="shared" ref="AV132:BD133" si="469">SUM(AV131)</f>
        <v>0</v>
      </c>
      <c r="AW132" s="50">
        <f>SUM(AW131)</f>
        <v>0</v>
      </c>
      <c r="AX132" s="50">
        <f t="shared" si="469"/>
        <v>0</v>
      </c>
      <c r="AY132" s="50">
        <f>SUM(AY131)</f>
        <v>0</v>
      </c>
      <c r="AZ132" s="50">
        <f t="shared" si="469"/>
        <v>0</v>
      </c>
      <c r="BA132" s="50">
        <f t="shared" si="469"/>
        <v>0</v>
      </c>
      <c r="BB132" s="50">
        <f t="shared" si="469"/>
        <v>0</v>
      </c>
      <c r="BC132" s="50">
        <f>SUM(BC131)</f>
        <v>0</v>
      </c>
      <c r="BD132" s="50">
        <f t="shared" si="469"/>
        <v>0</v>
      </c>
      <c r="BE132" s="50">
        <f t="shared" si="419"/>
        <v>0</v>
      </c>
      <c r="BF132" s="50">
        <f>SUM(BF131)</f>
        <v>0</v>
      </c>
      <c r="BG132" s="50">
        <f t="shared" ref="BG132:BK133" si="470">SUM(BG131)</f>
        <v>0</v>
      </c>
      <c r="BH132" s="50">
        <f t="shared" si="470"/>
        <v>0</v>
      </c>
      <c r="BI132" s="50">
        <f t="shared" si="470"/>
        <v>0</v>
      </c>
      <c r="BJ132" s="50">
        <f>SUM(BJ131)</f>
        <v>0</v>
      </c>
      <c r="BK132" s="50">
        <f t="shared" si="470"/>
        <v>0</v>
      </c>
      <c r="BL132" s="50">
        <f t="shared" ref="BL132:BO133" si="471">SUM(BL131)</f>
        <v>0</v>
      </c>
      <c r="BM132" s="50">
        <f t="shared" si="471"/>
        <v>0</v>
      </c>
      <c r="BN132" s="50">
        <f t="shared" si="471"/>
        <v>0</v>
      </c>
      <c r="BO132" s="50">
        <f t="shared" si="471"/>
        <v>0</v>
      </c>
      <c r="BP132" s="50"/>
      <c r="BQ132" s="50">
        <f t="shared" ref="BQ132:BT133" si="472">SUM(BQ131)</f>
        <v>0</v>
      </c>
      <c r="BR132" s="50">
        <f t="shared" si="472"/>
        <v>0</v>
      </c>
      <c r="BS132" s="50">
        <f t="shared" si="472"/>
        <v>0</v>
      </c>
      <c r="BT132" s="50">
        <f t="shared" si="472"/>
        <v>0</v>
      </c>
      <c r="BU132" s="50">
        <f t="shared" si="420"/>
        <v>0</v>
      </c>
      <c r="BV132" s="50">
        <f>SUM(BV131)</f>
        <v>0</v>
      </c>
      <c r="BW132" s="50">
        <f t="shared" si="421"/>
        <v>0</v>
      </c>
      <c r="BX132" s="50">
        <f t="shared" ref="BX132:CA133" si="473">SUM(BX131)</f>
        <v>0</v>
      </c>
      <c r="BY132" s="50">
        <f t="shared" si="473"/>
        <v>0</v>
      </c>
      <c r="BZ132" s="50">
        <f t="shared" si="473"/>
        <v>0</v>
      </c>
      <c r="CA132" s="50">
        <f t="shared" si="473"/>
        <v>0</v>
      </c>
      <c r="CB132" s="50">
        <f t="shared" si="422"/>
        <v>0</v>
      </c>
      <c r="CC132" s="50">
        <f t="shared" ref="CC132:CH133" si="474">SUM(CC131)</f>
        <v>0</v>
      </c>
      <c r="CD132" s="50">
        <f t="shared" si="474"/>
        <v>0</v>
      </c>
      <c r="CE132" s="50">
        <f t="shared" si="474"/>
        <v>0</v>
      </c>
      <c r="CF132" s="50">
        <f t="shared" si="474"/>
        <v>0</v>
      </c>
      <c r="CG132" s="50">
        <f t="shared" si="474"/>
        <v>0</v>
      </c>
      <c r="CH132" s="50">
        <f t="shared" si="474"/>
        <v>0</v>
      </c>
      <c r="CI132" s="50">
        <f t="shared" si="392"/>
        <v>0</v>
      </c>
      <c r="CJ132" s="50">
        <f>SUM(CJ131)</f>
        <v>0</v>
      </c>
      <c r="CK132" s="50">
        <f t="shared" si="407"/>
        <v>0</v>
      </c>
      <c r="CL132" s="50">
        <f>SUM(CL131)</f>
        <v>0</v>
      </c>
      <c r="CM132" s="50">
        <f t="shared" si="407"/>
        <v>0</v>
      </c>
      <c r="CN132" s="4"/>
      <c r="CO132" s="50">
        <f t="shared" ref="CO132" si="475">SUM(CO131)</f>
        <v>0</v>
      </c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</row>
    <row r="133" spans="1:132" s="7" customFormat="1" ht="24.95" customHeight="1" x14ac:dyDescent="0.25">
      <c r="A133" s="5">
        <v>68</v>
      </c>
      <c r="B133" s="6" t="s">
        <v>58</v>
      </c>
      <c r="C133" s="50">
        <f t="shared" si="460"/>
        <v>12000</v>
      </c>
      <c r="D133" s="50">
        <f t="shared" si="460"/>
        <v>0</v>
      </c>
      <c r="E133" s="57">
        <f t="shared" si="460"/>
        <v>0</v>
      </c>
      <c r="F133" s="50">
        <f>SUM(F132)</f>
        <v>-12000</v>
      </c>
      <c r="G133" s="50">
        <f t="shared" si="310"/>
        <v>0</v>
      </c>
      <c r="H133" s="50">
        <f t="shared" si="461"/>
        <v>0</v>
      </c>
      <c r="I133" s="50">
        <f t="shared" si="461"/>
        <v>0</v>
      </c>
      <c r="J133" s="50">
        <f t="shared" si="461"/>
        <v>0</v>
      </c>
      <c r="K133" s="50">
        <f t="shared" si="461"/>
        <v>0</v>
      </c>
      <c r="L133" s="50">
        <f t="shared" si="378"/>
        <v>0</v>
      </c>
      <c r="M133" s="50">
        <f>SUM(M132)</f>
        <v>0</v>
      </c>
      <c r="N133" s="50">
        <f t="shared" si="348"/>
        <v>0</v>
      </c>
      <c r="O133" s="50">
        <f>SUM(O132)</f>
        <v>0</v>
      </c>
      <c r="P133" s="50">
        <f t="shared" ref="P133" si="476">SUM(P132)</f>
        <v>0</v>
      </c>
      <c r="Q133" s="50">
        <f t="shared" si="463"/>
        <v>0</v>
      </c>
      <c r="R133" s="50">
        <f t="shared" si="463"/>
        <v>0</v>
      </c>
      <c r="S133" s="50">
        <f t="shared" si="463"/>
        <v>0</v>
      </c>
      <c r="T133" s="50">
        <f t="shared" si="463"/>
        <v>0</v>
      </c>
      <c r="U133" s="50">
        <f t="shared" si="463"/>
        <v>0</v>
      </c>
      <c r="V133" s="50">
        <f t="shared" si="463"/>
        <v>0</v>
      </c>
      <c r="W133" s="50">
        <f t="shared" si="463"/>
        <v>0</v>
      </c>
      <c r="X133" s="50">
        <f t="shared" si="464"/>
        <v>0</v>
      </c>
      <c r="Y133" s="50">
        <f t="shared" si="464"/>
        <v>0</v>
      </c>
      <c r="Z133" s="50">
        <f t="shared" si="464"/>
        <v>0</v>
      </c>
      <c r="AA133" s="50">
        <f>SUM(AA132)</f>
        <v>0</v>
      </c>
      <c r="AB133" s="50">
        <f t="shared" si="381"/>
        <v>0</v>
      </c>
      <c r="AC133" s="50">
        <f t="shared" si="465"/>
        <v>0</v>
      </c>
      <c r="AD133" s="50">
        <f t="shared" si="465"/>
        <v>0</v>
      </c>
      <c r="AE133" s="50">
        <f t="shared" si="465"/>
        <v>0</v>
      </c>
      <c r="AF133" s="50">
        <f t="shared" si="466"/>
        <v>0</v>
      </c>
      <c r="AG133" s="50">
        <f t="shared" si="466"/>
        <v>0</v>
      </c>
      <c r="AH133" s="50">
        <f t="shared" si="466"/>
        <v>0</v>
      </c>
      <c r="AI133" s="50">
        <f t="shared" si="466"/>
        <v>0</v>
      </c>
      <c r="AJ133" s="50">
        <f>SUM(AJ132)</f>
        <v>0</v>
      </c>
      <c r="AK133" s="50">
        <f>SUM(AK132)</f>
        <v>0</v>
      </c>
      <c r="AL133" s="50">
        <f t="shared" ref="AL133" si="477">SUM(AL132)</f>
        <v>0</v>
      </c>
      <c r="AM133" s="50">
        <f t="shared" si="466"/>
        <v>0</v>
      </c>
      <c r="AN133" s="50">
        <f>SUM(AN132)</f>
        <v>0</v>
      </c>
      <c r="AO133" s="50">
        <f>SUM(AO132)</f>
        <v>0</v>
      </c>
      <c r="AP133" s="50">
        <f t="shared" si="418"/>
        <v>0</v>
      </c>
      <c r="AQ133" s="50">
        <f t="shared" si="468"/>
        <v>0</v>
      </c>
      <c r="AR133" s="50">
        <f t="shared" si="468"/>
        <v>0</v>
      </c>
      <c r="AS133" s="50">
        <f t="shared" si="468"/>
        <v>0</v>
      </c>
      <c r="AT133" s="50">
        <f t="shared" si="468"/>
        <v>0</v>
      </c>
      <c r="AU133" s="50">
        <f t="shared" si="468"/>
        <v>0</v>
      </c>
      <c r="AV133" s="50">
        <f t="shared" si="469"/>
        <v>0</v>
      </c>
      <c r="AW133" s="50">
        <f>SUM(AW132)</f>
        <v>0</v>
      </c>
      <c r="AX133" s="50">
        <f t="shared" si="469"/>
        <v>0</v>
      </c>
      <c r="AY133" s="50">
        <f>SUM(AY132)</f>
        <v>0</v>
      </c>
      <c r="AZ133" s="50">
        <f t="shared" si="469"/>
        <v>0</v>
      </c>
      <c r="BA133" s="50">
        <f t="shared" si="469"/>
        <v>0</v>
      </c>
      <c r="BB133" s="50">
        <f t="shared" si="469"/>
        <v>0</v>
      </c>
      <c r="BC133" s="50">
        <f>SUM(BC132)</f>
        <v>0</v>
      </c>
      <c r="BD133" s="50">
        <f t="shared" si="469"/>
        <v>0</v>
      </c>
      <c r="BE133" s="50">
        <f t="shared" si="419"/>
        <v>0</v>
      </c>
      <c r="BF133" s="50">
        <f>SUM(BF132)</f>
        <v>0</v>
      </c>
      <c r="BG133" s="50">
        <f t="shared" si="470"/>
        <v>0</v>
      </c>
      <c r="BH133" s="50">
        <f t="shared" si="470"/>
        <v>0</v>
      </c>
      <c r="BI133" s="50">
        <f t="shared" si="470"/>
        <v>0</v>
      </c>
      <c r="BJ133" s="50">
        <f>SUM(BJ132)</f>
        <v>0</v>
      </c>
      <c r="BK133" s="50">
        <f t="shared" si="470"/>
        <v>0</v>
      </c>
      <c r="BL133" s="50">
        <f t="shared" si="471"/>
        <v>0</v>
      </c>
      <c r="BM133" s="50">
        <f t="shared" si="471"/>
        <v>0</v>
      </c>
      <c r="BN133" s="50">
        <f t="shared" si="471"/>
        <v>0</v>
      </c>
      <c r="BO133" s="50">
        <f t="shared" si="471"/>
        <v>0</v>
      </c>
      <c r="BP133" s="50"/>
      <c r="BQ133" s="50">
        <f t="shared" si="472"/>
        <v>0</v>
      </c>
      <c r="BR133" s="50">
        <f t="shared" si="472"/>
        <v>0</v>
      </c>
      <c r="BS133" s="50">
        <f t="shared" si="472"/>
        <v>0</v>
      </c>
      <c r="BT133" s="50">
        <f t="shared" si="472"/>
        <v>0</v>
      </c>
      <c r="BU133" s="50">
        <f t="shared" si="420"/>
        <v>0</v>
      </c>
      <c r="BV133" s="50">
        <f>SUM(BV132)</f>
        <v>0</v>
      </c>
      <c r="BW133" s="50">
        <f t="shared" si="421"/>
        <v>0</v>
      </c>
      <c r="BX133" s="50">
        <f t="shared" si="473"/>
        <v>0</v>
      </c>
      <c r="BY133" s="50">
        <f t="shared" si="473"/>
        <v>0</v>
      </c>
      <c r="BZ133" s="50">
        <f t="shared" si="473"/>
        <v>0</v>
      </c>
      <c r="CA133" s="50">
        <f t="shared" si="473"/>
        <v>0</v>
      </c>
      <c r="CB133" s="50">
        <f t="shared" si="422"/>
        <v>0</v>
      </c>
      <c r="CC133" s="50">
        <f t="shared" si="474"/>
        <v>0</v>
      </c>
      <c r="CD133" s="50">
        <f t="shared" si="474"/>
        <v>0</v>
      </c>
      <c r="CE133" s="50">
        <f t="shared" si="474"/>
        <v>0</v>
      </c>
      <c r="CF133" s="50">
        <f t="shared" si="474"/>
        <v>0</v>
      </c>
      <c r="CG133" s="50">
        <f t="shared" si="474"/>
        <v>0</v>
      </c>
      <c r="CH133" s="50">
        <f t="shared" si="474"/>
        <v>0</v>
      </c>
      <c r="CI133" s="50">
        <f t="shared" si="392"/>
        <v>0</v>
      </c>
      <c r="CJ133" s="50">
        <f>SUM(CJ132)</f>
        <v>0</v>
      </c>
      <c r="CK133" s="50">
        <f t="shared" si="407"/>
        <v>0</v>
      </c>
      <c r="CL133" s="50">
        <f>SUM(CL132)</f>
        <v>0</v>
      </c>
      <c r="CM133" s="50">
        <f t="shared" si="407"/>
        <v>0</v>
      </c>
      <c r="CN133" s="4"/>
      <c r="CO133" s="50">
        <f t="shared" ref="CO133" si="478">SUM(CO132)</f>
        <v>0</v>
      </c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</row>
    <row r="134" spans="1:132" s="7" customFormat="1" ht="24.95" customHeight="1" x14ac:dyDescent="0.25">
      <c r="A134" s="5">
        <v>6</v>
      </c>
      <c r="B134" s="6" t="s">
        <v>59</v>
      </c>
      <c r="C134" s="50">
        <f t="shared" ref="C134:E134" si="479">SUM(C114,C118,C121,C127,C130,C133)</f>
        <v>101372704.04000001</v>
      </c>
      <c r="D134" s="50">
        <f t="shared" si="479"/>
        <v>64341248.660000004</v>
      </c>
      <c r="E134" s="57">
        <f t="shared" si="479"/>
        <v>89477300</v>
      </c>
      <c r="F134" s="50">
        <f>SUM(F114,F118,F121,F127,F130,F133)</f>
        <v>-13635370.330000002</v>
      </c>
      <c r="G134" s="50">
        <f t="shared" si="310"/>
        <v>87725717.710000008</v>
      </c>
      <c r="H134" s="50">
        <f>SUM(H114,H118,H121,H127,H130,H133)</f>
        <v>27663620</v>
      </c>
      <c r="I134" s="50">
        <f>SUM(I114,I118,I121,I127,I130,I133)</f>
        <v>2490105</v>
      </c>
      <c r="J134" s="50">
        <f t="shared" ref="J134" si="480">SUM(J114,J118,J121,J127,J130,J133)</f>
        <v>203920</v>
      </c>
      <c r="K134" s="50">
        <f>SUM(K114,K118,K121,K127,K130,K133)</f>
        <v>941107</v>
      </c>
      <c r="L134" s="50">
        <f t="shared" si="378"/>
        <v>31298752</v>
      </c>
      <c r="M134" s="50">
        <f>SUM(M114,M118,M121,M127,M130,M133)</f>
        <v>5385727</v>
      </c>
      <c r="N134" s="50">
        <f t="shared" si="348"/>
        <v>5385727</v>
      </c>
      <c r="O134" s="50">
        <f>SUM(O114,O118,O121,O127,O130,O133)</f>
        <v>5910300</v>
      </c>
      <c r="P134" s="50">
        <f t="shared" ref="P134" si="481">SUM(P114,P118,P121,P127,P130,P133)</f>
        <v>170000</v>
      </c>
      <c r="Q134" s="50">
        <f t="shared" ref="Q134:AA134" si="482">SUM(Q114,Q118,Q121,Q127,Q130,Q133)</f>
        <v>15000</v>
      </c>
      <c r="R134" s="50">
        <f t="shared" si="482"/>
        <v>98000</v>
      </c>
      <c r="S134" s="50">
        <f t="shared" si="482"/>
        <v>7000</v>
      </c>
      <c r="T134" s="50">
        <f t="shared" si="482"/>
        <v>100</v>
      </c>
      <c r="U134" s="50">
        <f t="shared" si="482"/>
        <v>0</v>
      </c>
      <c r="V134" s="50">
        <f t="shared" si="482"/>
        <v>0</v>
      </c>
      <c r="W134" s="50">
        <f t="shared" si="482"/>
        <v>0</v>
      </c>
      <c r="X134" s="50">
        <f t="shared" si="482"/>
        <v>0</v>
      </c>
      <c r="Y134" s="50">
        <f t="shared" si="482"/>
        <v>0</v>
      </c>
      <c r="Z134" s="50">
        <f t="shared" si="482"/>
        <v>0</v>
      </c>
      <c r="AA134" s="50">
        <f t="shared" si="482"/>
        <v>0</v>
      </c>
      <c r="AB134" s="50">
        <f t="shared" si="381"/>
        <v>6200400</v>
      </c>
      <c r="AC134" s="50">
        <f t="shared" ref="AC134:AK134" si="483">SUM(AC114,AC118,AC121,AC127,AC130,AC133)</f>
        <v>2450100</v>
      </c>
      <c r="AD134" s="50">
        <f t="shared" si="483"/>
        <v>0</v>
      </c>
      <c r="AE134" s="50">
        <f t="shared" si="483"/>
        <v>120000</v>
      </c>
      <c r="AF134" s="50">
        <f t="shared" si="483"/>
        <v>0</v>
      </c>
      <c r="AG134" s="50">
        <f t="shared" si="483"/>
        <v>421700</v>
      </c>
      <c r="AH134" s="50">
        <f t="shared" si="483"/>
        <v>0</v>
      </c>
      <c r="AI134" s="50">
        <f t="shared" si="483"/>
        <v>0</v>
      </c>
      <c r="AJ134" s="50">
        <f t="shared" si="483"/>
        <v>0</v>
      </c>
      <c r="AK134" s="50">
        <f t="shared" si="483"/>
        <v>248015</v>
      </c>
      <c r="AL134" s="50">
        <f>SUM(AL114,AL118,AL121,AL127,AL130,AL133)</f>
        <v>124000</v>
      </c>
      <c r="AM134" s="50">
        <f>SUM(AM114,AM118,AM121,AM127,AM130,AM133)</f>
        <v>0</v>
      </c>
      <c r="AN134" s="50">
        <f>SUM(AN114,AN118,AN121,AN127,AN130,AN133)</f>
        <v>115388</v>
      </c>
      <c r="AO134" s="50">
        <f>SUM(AO114,AO118,AO121,AO127,AO130,AO133)</f>
        <v>32728</v>
      </c>
      <c r="AP134" s="50">
        <f t="shared" si="418"/>
        <v>3511931</v>
      </c>
      <c r="AQ134" s="50">
        <f>SUM(AQ114,AQ118,AQ121,AQ127,AQ130,AQ133)</f>
        <v>462939</v>
      </c>
      <c r="AR134" s="50">
        <f>SUM(AR114,AR118,AR121,AR127,AR130,AR133)</f>
        <v>201624</v>
      </c>
      <c r="AS134" s="50">
        <f>SUM(AS114,AS118,AS121,AS127,AS130,AS133)</f>
        <v>0</v>
      </c>
      <c r="AT134" s="50">
        <f>SUM(AT114,AT118,AT121,AT127,AT130,AT133)</f>
        <v>0</v>
      </c>
      <c r="AU134" s="50">
        <f>SUM(AU114,AU118,AU121,AU127,AU130,AU133)</f>
        <v>0</v>
      </c>
      <c r="AV134" s="50">
        <f t="shared" ref="AV134:BD134" si="484">SUM(AV114,AV118,AV121,AV127,AV130,AV133)</f>
        <v>605730</v>
      </c>
      <c r="AW134" s="50">
        <f>SUM(AW114,AW118,AW121,AW127,AW130,AW133)</f>
        <v>0</v>
      </c>
      <c r="AX134" s="50">
        <f t="shared" si="484"/>
        <v>142852</v>
      </c>
      <c r="AY134" s="50">
        <f>SUM(AY114,AY118,AY121,AY127,AY130,AY133)</f>
        <v>0</v>
      </c>
      <c r="AZ134" s="50">
        <f t="shared" si="484"/>
        <v>495441</v>
      </c>
      <c r="BA134" s="50">
        <f t="shared" si="484"/>
        <v>0</v>
      </c>
      <c r="BB134" s="50">
        <f t="shared" si="484"/>
        <v>409182</v>
      </c>
      <c r="BC134" s="50">
        <f>SUM(BC114,BC118,BC121,BC127,BC130,BC133)</f>
        <v>0</v>
      </c>
      <c r="BD134" s="50">
        <f t="shared" si="484"/>
        <v>467139</v>
      </c>
      <c r="BE134" s="50">
        <f t="shared" si="419"/>
        <v>2784907</v>
      </c>
      <c r="BF134" s="50">
        <f>SUM(BF114,BF118,BF121,BF127,BF130,BF133)</f>
        <v>37563</v>
      </c>
      <c r="BG134" s="50">
        <f t="shared" ref="BG134:BL134" si="485">SUM(BG114,BG118,BG121,BG127,BG130,BG133)</f>
        <v>25000</v>
      </c>
      <c r="BH134" s="50">
        <f t="shared" si="485"/>
        <v>0</v>
      </c>
      <c r="BI134" s="50">
        <f t="shared" si="485"/>
        <v>15000</v>
      </c>
      <c r="BJ134" s="50">
        <f t="shared" si="485"/>
        <v>49335</v>
      </c>
      <c r="BK134" s="50">
        <f t="shared" si="485"/>
        <v>94185</v>
      </c>
      <c r="BL134" s="50">
        <f t="shared" si="485"/>
        <v>0</v>
      </c>
      <c r="BM134" s="50">
        <f>SUM(BM114,BM118,BM121,BM127,BM130,BM133)</f>
        <v>0</v>
      </c>
      <c r="BN134" s="50">
        <f>SUM(BN114,BN118,BN121,BN127,BN130,BN133)</f>
        <v>141886</v>
      </c>
      <c r="BO134" s="50">
        <f>SUM(BO114,BO118,BO121,BO127,BO130,BO133)</f>
        <v>0</v>
      </c>
      <c r="BP134" s="50"/>
      <c r="BQ134" s="50">
        <f>SUM(BQ114,BQ118,BQ121,BQ127,BQ130,BQ133)</f>
        <v>126274</v>
      </c>
      <c r="BR134" s="50">
        <f>SUM(BR114,BR118,BR121,BR127,BR130,BR133)</f>
        <v>0</v>
      </c>
      <c r="BS134" s="50">
        <f>SUM(BS114,BS118,BS121,BS127,BS130,BS133)</f>
        <v>145705</v>
      </c>
      <c r="BT134" s="50">
        <f>SUM(BT114,BT118,BT121,BT127,BT130,BT133)</f>
        <v>414835</v>
      </c>
      <c r="BU134" s="50">
        <f t="shared" si="420"/>
        <v>1049783</v>
      </c>
      <c r="BV134" s="50">
        <f>SUM(BV114,BV118,BV121,BV127,BV130,BV133)</f>
        <v>980000</v>
      </c>
      <c r="BW134" s="50">
        <f t="shared" si="421"/>
        <v>980000</v>
      </c>
      <c r="BX134" s="50">
        <f>SUM(BX114,BX118,BX121,BX127,BX130,BX133)</f>
        <v>33188517.710000001</v>
      </c>
      <c r="BY134" s="50">
        <f>SUM(BY114,BY118,BY121,BY127,BY130,BY133)</f>
        <v>520394</v>
      </c>
      <c r="BZ134" s="50">
        <f>SUM(BZ114,BZ118,BZ121,BZ127,BZ130,BZ133)</f>
        <v>0</v>
      </c>
      <c r="CA134" s="50">
        <f>SUM(CA114,CA118,CA121,CA127,CA130,CA133)</f>
        <v>1841230</v>
      </c>
      <c r="CB134" s="50">
        <f t="shared" si="422"/>
        <v>35550141.710000001</v>
      </c>
      <c r="CC134" s="50">
        <f t="shared" ref="CC134:CH134" si="486">SUM(CC114,CC118,CC121,CC127,CC130,CC133)</f>
        <v>111543</v>
      </c>
      <c r="CD134" s="50">
        <f t="shared" si="486"/>
        <v>134145</v>
      </c>
      <c r="CE134" s="50">
        <f t="shared" si="486"/>
        <v>435000</v>
      </c>
      <c r="CF134" s="50">
        <f t="shared" si="486"/>
        <v>268388</v>
      </c>
      <c r="CG134" s="50">
        <f t="shared" si="486"/>
        <v>15000</v>
      </c>
      <c r="CH134" s="50">
        <f t="shared" si="486"/>
        <v>0</v>
      </c>
      <c r="CI134" s="50">
        <f t="shared" si="392"/>
        <v>964076</v>
      </c>
      <c r="CJ134" s="50">
        <f>SUM(CJ114,CJ118,CJ121,CJ127,CJ130,CJ133)</f>
        <v>0</v>
      </c>
      <c r="CK134" s="50">
        <f t="shared" si="407"/>
        <v>0</v>
      </c>
      <c r="CL134" s="50">
        <f>SUM(CL114,CL118,CL121,CL127,CL130,CL133)</f>
        <v>0</v>
      </c>
      <c r="CM134" s="50">
        <f t="shared" si="407"/>
        <v>0</v>
      </c>
      <c r="CN134" s="4"/>
      <c r="CO134" s="50">
        <f>SUM(CO114,CO118,CO121,CO127,CO130,CO133)</f>
        <v>34177787</v>
      </c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</row>
    <row r="135" spans="1:132" s="4" customFormat="1" ht="24.95" customHeight="1" x14ac:dyDescent="0.25">
      <c r="A135" s="2">
        <v>7211</v>
      </c>
      <c r="B135" s="3" t="s">
        <v>60</v>
      </c>
      <c r="C135" s="51">
        <v>4500</v>
      </c>
      <c r="D135" s="51">
        <v>5506.93</v>
      </c>
      <c r="E135" s="57">
        <v>7500</v>
      </c>
      <c r="F135" s="49">
        <f>G135-C135</f>
        <v>2500</v>
      </c>
      <c r="G135" s="50">
        <f t="shared" si="310"/>
        <v>7000</v>
      </c>
      <c r="H135" s="49"/>
      <c r="I135" s="49"/>
      <c r="J135" s="49"/>
      <c r="K135" s="49"/>
      <c r="L135" s="50">
        <f t="shared" si="378"/>
        <v>0</v>
      </c>
      <c r="M135" s="49"/>
      <c r="N135" s="50">
        <f t="shared" si="348"/>
        <v>0</v>
      </c>
      <c r="O135" s="49"/>
      <c r="P135" s="49"/>
      <c r="Q135" s="49"/>
      <c r="R135" s="49"/>
      <c r="S135" s="51"/>
      <c r="T135" s="49"/>
      <c r="U135" s="49"/>
      <c r="V135" s="49"/>
      <c r="W135" s="49"/>
      <c r="X135" s="49"/>
      <c r="Y135" s="49"/>
      <c r="Z135" s="49"/>
      <c r="AA135" s="49"/>
      <c r="AB135" s="50">
        <f t="shared" si="381"/>
        <v>0</v>
      </c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50">
        <f t="shared" si="418"/>
        <v>0</v>
      </c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50">
        <f t="shared" si="419"/>
        <v>0</v>
      </c>
      <c r="BF135" s="51"/>
      <c r="BG135" s="51"/>
      <c r="BH135" s="49"/>
      <c r="BI135" s="49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0">
        <f t="shared" si="420"/>
        <v>0</v>
      </c>
      <c r="BV135" s="51"/>
      <c r="BW135" s="50">
        <f t="shared" si="421"/>
        <v>0</v>
      </c>
      <c r="BX135" s="51"/>
      <c r="BY135" s="49"/>
      <c r="BZ135" s="51"/>
      <c r="CA135" s="51"/>
      <c r="CB135" s="50">
        <f t="shared" si="422"/>
        <v>0</v>
      </c>
      <c r="CC135" s="49"/>
      <c r="CD135" s="49"/>
      <c r="CE135" s="49"/>
      <c r="CF135" s="49"/>
      <c r="CG135" s="49"/>
      <c r="CH135" s="49"/>
      <c r="CI135" s="50">
        <f t="shared" si="392"/>
        <v>0</v>
      </c>
      <c r="CJ135" s="51">
        <v>7000</v>
      </c>
      <c r="CK135" s="50">
        <f t="shared" si="407"/>
        <v>7000</v>
      </c>
      <c r="CL135" s="51"/>
      <c r="CM135" s="50">
        <f t="shared" si="407"/>
        <v>0</v>
      </c>
      <c r="CO135" s="51"/>
    </row>
    <row r="136" spans="1:132" s="7" customFormat="1" ht="24.95" customHeight="1" x14ac:dyDescent="0.25">
      <c r="A136" s="5">
        <v>721</v>
      </c>
      <c r="B136" s="6" t="s">
        <v>61</v>
      </c>
      <c r="C136" s="50">
        <f t="shared" ref="C136:E138" si="487">SUM(C135)</f>
        <v>4500</v>
      </c>
      <c r="D136" s="50">
        <f t="shared" si="487"/>
        <v>5506.93</v>
      </c>
      <c r="E136" s="57">
        <f t="shared" si="487"/>
        <v>7500</v>
      </c>
      <c r="F136" s="50">
        <f>SUM(F135)</f>
        <v>2500</v>
      </c>
      <c r="G136" s="50">
        <f t="shared" si="310"/>
        <v>7000</v>
      </c>
      <c r="H136" s="50">
        <f>SUM(H135)</f>
        <v>0</v>
      </c>
      <c r="I136" s="50">
        <f t="shared" ref="I136:K138" si="488">SUM(I135)</f>
        <v>0</v>
      </c>
      <c r="J136" s="50">
        <f t="shared" si="488"/>
        <v>0</v>
      </c>
      <c r="K136" s="50">
        <f t="shared" si="488"/>
        <v>0</v>
      </c>
      <c r="L136" s="50">
        <f t="shared" si="378"/>
        <v>0</v>
      </c>
      <c r="M136" s="50">
        <f>SUM(M135)</f>
        <v>0</v>
      </c>
      <c r="N136" s="50">
        <f t="shared" si="348"/>
        <v>0</v>
      </c>
      <c r="O136" s="50">
        <f>SUM(O135)</f>
        <v>0</v>
      </c>
      <c r="P136" s="50">
        <f t="shared" ref="P136" si="489">SUM(P135)</f>
        <v>0</v>
      </c>
      <c r="Q136" s="50">
        <f t="shared" ref="Q136:AA138" si="490">SUM(Q135)</f>
        <v>0</v>
      </c>
      <c r="R136" s="50">
        <f t="shared" si="490"/>
        <v>0</v>
      </c>
      <c r="S136" s="50">
        <f t="shared" si="490"/>
        <v>0</v>
      </c>
      <c r="T136" s="50">
        <f t="shared" si="490"/>
        <v>0</v>
      </c>
      <c r="U136" s="50">
        <f t="shared" si="490"/>
        <v>0</v>
      </c>
      <c r="V136" s="50">
        <f t="shared" si="490"/>
        <v>0</v>
      </c>
      <c r="W136" s="50">
        <f t="shared" si="490"/>
        <v>0</v>
      </c>
      <c r="X136" s="50">
        <f t="shared" si="490"/>
        <v>0</v>
      </c>
      <c r="Y136" s="50">
        <f t="shared" si="490"/>
        <v>0</v>
      </c>
      <c r="Z136" s="50">
        <f t="shared" si="490"/>
        <v>0</v>
      </c>
      <c r="AA136" s="50">
        <f t="shared" si="490"/>
        <v>0</v>
      </c>
      <c r="AB136" s="50">
        <f t="shared" si="381"/>
        <v>0</v>
      </c>
      <c r="AC136" s="50">
        <f t="shared" ref="AC136:AK138" si="491">SUM(AC135)</f>
        <v>0</v>
      </c>
      <c r="AD136" s="50">
        <f t="shared" si="491"/>
        <v>0</v>
      </c>
      <c r="AE136" s="50">
        <f t="shared" si="491"/>
        <v>0</v>
      </c>
      <c r="AF136" s="50">
        <f t="shared" si="491"/>
        <v>0</v>
      </c>
      <c r="AG136" s="50">
        <f t="shared" si="491"/>
        <v>0</v>
      </c>
      <c r="AH136" s="50">
        <f t="shared" si="491"/>
        <v>0</v>
      </c>
      <c r="AI136" s="50">
        <f t="shared" si="491"/>
        <v>0</v>
      </c>
      <c r="AJ136" s="50">
        <f t="shared" si="491"/>
        <v>0</v>
      </c>
      <c r="AK136" s="50">
        <f t="shared" si="491"/>
        <v>0</v>
      </c>
      <c r="AL136" s="50">
        <f t="shared" ref="AL136:AM138" si="492">SUM(AL135)</f>
        <v>0</v>
      </c>
      <c r="AM136" s="50">
        <f t="shared" si="492"/>
        <v>0</v>
      </c>
      <c r="AN136" s="50">
        <f t="shared" ref="AN136:AO138" si="493">SUM(AN135)</f>
        <v>0</v>
      </c>
      <c r="AO136" s="50">
        <f t="shared" si="493"/>
        <v>0</v>
      </c>
      <c r="AP136" s="50">
        <f t="shared" si="418"/>
        <v>0</v>
      </c>
      <c r="AQ136" s="50">
        <f t="shared" ref="AQ136:AR138" si="494">SUM(AQ135)</f>
        <v>0</v>
      </c>
      <c r="AR136" s="50">
        <f t="shared" si="494"/>
        <v>0</v>
      </c>
      <c r="AS136" s="50">
        <f t="shared" ref="AS136:AU138" si="495">SUM(AS135)</f>
        <v>0</v>
      </c>
      <c r="AT136" s="50">
        <f t="shared" si="495"/>
        <v>0</v>
      </c>
      <c r="AU136" s="50">
        <f t="shared" si="495"/>
        <v>0</v>
      </c>
      <c r="AV136" s="50">
        <f t="shared" ref="AV136:BD138" si="496">SUM(AV135)</f>
        <v>0</v>
      </c>
      <c r="AW136" s="50">
        <f>SUM(AW135)</f>
        <v>0</v>
      </c>
      <c r="AX136" s="50">
        <f t="shared" si="496"/>
        <v>0</v>
      </c>
      <c r="AY136" s="50">
        <f>SUM(AY135)</f>
        <v>0</v>
      </c>
      <c r="AZ136" s="50">
        <f t="shared" si="496"/>
        <v>0</v>
      </c>
      <c r="BA136" s="50">
        <f t="shared" si="496"/>
        <v>0</v>
      </c>
      <c r="BB136" s="50">
        <f t="shared" si="496"/>
        <v>0</v>
      </c>
      <c r="BC136" s="50">
        <f>SUM(BC135)</f>
        <v>0</v>
      </c>
      <c r="BD136" s="50">
        <f t="shared" si="496"/>
        <v>0</v>
      </c>
      <c r="BE136" s="50">
        <f t="shared" si="419"/>
        <v>0</v>
      </c>
      <c r="BF136" s="50">
        <f>SUM(BF135)</f>
        <v>0</v>
      </c>
      <c r="BG136" s="50">
        <f t="shared" ref="BG136:BO138" si="497">SUM(BG135)</f>
        <v>0</v>
      </c>
      <c r="BH136" s="50">
        <f t="shared" si="497"/>
        <v>0</v>
      </c>
      <c r="BI136" s="50">
        <f t="shared" si="497"/>
        <v>0</v>
      </c>
      <c r="BJ136" s="50">
        <f t="shared" si="497"/>
        <v>0</v>
      </c>
      <c r="BK136" s="50">
        <f t="shared" si="497"/>
        <v>0</v>
      </c>
      <c r="BL136" s="50">
        <f t="shared" si="497"/>
        <v>0</v>
      </c>
      <c r="BM136" s="50">
        <f t="shared" si="497"/>
        <v>0</v>
      </c>
      <c r="BN136" s="50">
        <f t="shared" si="497"/>
        <v>0</v>
      </c>
      <c r="BO136" s="50">
        <f t="shared" si="497"/>
        <v>0</v>
      </c>
      <c r="BP136" s="50"/>
      <c r="BQ136" s="50">
        <f t="shared" ref="BQ136:BS138" si="498">SUM(BQ135)</f>
        <v>0</v>
      </c>
      <c r="BR136" s="50">
        <f t="shared" si="498"/>
        <v>0</v>
      </c>
      <c r="BS136" s="50">
        <f t="shared" si="498"/>
        <v>0</v>
      </c>
      <c r="BT136" s="50">
        <f>SUM(BT135)</f>
        <v>0</v>
      </c>
      <c r="BU136" s="50">
        <f t="shared" si="420"/>
        <v>0</v>
      </c>
      <c r="BV136" s="50">
        <f>SUM(BV135)</f>
        <v>0</v>
      </c>
      <c r="BW136" s="50">
        <f t="shared" si="421"/>
        <v>0</v>
      </c>
      <c r="BX136" s="50">
        <f>SUM(BX135)</f>
        <v>0</v>
      </c>
      <c r="BY136" s="50">
        <f t="shared" ref="BY136:BZ138" si="499">SUM(BY135)</f>
        <v>0</v>
      </c>
      <c r="BZ136" s="50">
        <f t="shared" si="499"/>
        <v>0</v>
      </c>
      <c r="CA136" s="50">
        <f>SUM(CA135)</f>
        <v>0</v>
      </c>
      <c r="CB136" s="50">
        <f t="shared" si="422"/>
        <v>0</v>
      </c>
      <c r="CC136" s="50">
        <f t="shared" ref="CC136:CH138" si="500">SUM(CC135)</f>
        <v>0</v>
      </c>
      <c r="CD136" s="50">
        <f t="shared" si="500"/>
        <v>0</v>
      </c>
      <c r="CE136" s="50">
        <f t="shared" si="500"/>
        <v>0</v>
      </c>
      <c r="CF136" s="50">
        <f t="shared" si="500"/>
        <v>0</v>
      </c>
      <c r="CG136" s="50">
        <f t="shared" si="500"/>
        <v>0</v>
      </c>
      <c r="CH136" s="50">
        <f t="shared" si="500"/>
        <v>0</v>
      </c>
      <c r="CI136" s="50">
        <f t="shared" si="392"/>
        <v>0</v>
      </c>
      <c r="CJ136" s="50">
        <f>SUM(CJ135)</f>
        <v>7000</v>
      </c>
      <c r="CK136" s="50">
        <f t="shared" si="407"/>
        <v>7000</v>
      </c>
      <c r="CL136" s="50">
        <f>SUM(CL135)</f>
        <v>0</v>
      </c>
      <c r="CM136" s="50">
        <f t="shared" si="407"/>
        <v>0</v>
      </c>
      <c r="CN136" s="4"/>
      <c r="CO136" s="50">
        <f>SUM(CO135)</f>
        <v>0</v>
      </c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</row>
    <row r="137" spans="1:132" s="7" customFormat="1" ht="24.95" customHeight="1" x14ac:dyDescent="0.25">
      <c r="A137" s="5">
        <v>72</v>
      </c>
      <c r="B137" s="6" t="s">
        <v>62</v>
      </c>
      <c r="C137" s="50">
        <f t="shared" si="487"/>
        <v>4500</v>
      </c>
      <c r="D137" s="50">
        <f t="shared" si="487"/>
        <v>5506.93</v>
      </c>
      <c r="E137" s="57">
        <f t="shared" si="487"/>
        <v>7500</v>
      </c>
      <c r="F137" s="50">
        <f>SUM(F136)</f>
        <v>2500</v>
      </c>
      <c r="G137" s="50">
        <f t="shared" si="310"/>
        <v>7000</v>
      </c>
      <c r="H137" s="50">
        <f>SUM(H136)</f>
        <v>0</v>
      </c>
      <c r="I137" s="50">
        <f t="shared" si="488"/>
        <v>0</v>
      </c>
      <c r="J137" s="50">
        <f t="shared" si="488"/>
        <v>0</v>
      </c>
      <c r="K137" s="50">
        <f t="shared" si="488"/>
        <v>0</v>
      </c>
      <c r="L137" s="50">
        <f t="shared" si="378"/>
        <v>0</v>
      </c>
      <c r="M137" s="50">
        <f>SUM(M136)</f>
        <v>0</v>
      </c>
      <c r="N137" s="50">
        <f t="shared" si="348"/>
        <v>0</v>
      </c>
      <c r="O137" s="50">
        <f>SUM(O136)</f>
        <v>0</v>
      </c>
      <c r="P137" s="50">
        <f t="shared" ref="P137" si="501">SUM(P136)</f>
        <v>0</v>
      </c>
      <c r="Q137" s="50">
        <f t="shared" si="490"/>
        <v>0</v>
      </c>
      <c r="R137" s="50">
        <f t="shared" si="490"/>
        <v>0</v>
      </c>
      <c r="S137" s="50">
        <f t="shared" si="490"/>
        <v>0</v>
      </c>
      <c r="T137" s="50">
        <f t="shared" si="490"/>
        <v>0</v>
      </c>
      <c r="U137" s="50">
        <f t="shared" si="490"/>
        <v>0</v>
      </c>
      <c r="V137" s="50">
        <f t="shared" si="490"/>
        <v>0</v>
      </c>
      <c r="W137" s="50">
        <f t="shared" si="490"/>
        <v>0</v>
      </c>
      <c r="X137" s="50">
        <f t="shared" si="490"/>
        <v>0</v>
      </c>
      <c r="Y137" s="50">
        <f t="shared" si="490"/>
        <v>0</v>
      </c>
      <c r="Z137" s="50">
        <f t="shared" si="490"/>
        <v>0</v>
      </c>
      <c r="AA137" s="50">
        <f t="shared" si="490"/>
        <v>0</v>
      </c>
      <c r="AB137" s="50">
        <f t="shared" si="381"/>
        <v>0</v>
      </c>
      <c r="AC137" s="50">
        <f t="shared" si="491"/>
        <v>0</v>
      </c>
      <c r="AD137" s="50">
        <f t="shared" si="491"/>
        <v>0</v>
      </c>
      <c r="AE137" s="50">
        <f t="shared" si="491"/>
        <v>0</v>
      </c>
      <c r="AF137" s="50">
        <f t="shared" si="491"/>
        <v>0</v>
      </c>
      <c r="AG137" s="50">
        <f t="shared" si="491"/>
        <v>0</v>
      </c>
      <c r="AH137" s="50">
        <f t="shared" si="491"/>
        <v>0</v>
      </c>
      <c r="AI137" s="50">
        <f t="shared" si="491"/>
        <v>0</v>
      </c>
      <c r="AJ137" s="50">
        <f t="shared" si="491"/>
        <v>0</v>
      </c>
      <c r="AK137" s="50">
        <f t="shared" si="491"/>
        <v>0</v>
      </c>
      <c r="AL137" s="50">
        <f t="shared" si="492"/>
        <v>0</v>
      </c>
      <c r="AM137" s="50">
        <f t="shared" si="492"/>
        <v>0</v>
      </c>
      <c r="AN137" s="50">
        <f t="shared" si="493"/>
        <v>0</v>
      </c>
      <c r="AO137" s="50">
        <f t="shared" si="493"/>
        <v>0</v>
      </c>
      <c r="AP137" s="50">
        <f t="shared" si="418"/>
        <v>0</v>
      </c>
      <c r="AQ137" s="50">
        <f t="shared" si="494"/>
        <v>0</v>
      </c>
      <c r="AR137" s="50">
        <f t="shared" si="494"/>
        <v>0</v>
      </c>
      <c r="AS137" s="50">
        <f t="shared" si="495"/>
        <v>0</v>
      </c>
      <c r="AT137" s="50">
        <f t="shared" si="495"/>
        <v>0</v>
      </c>
      <c r="AU137" s="50">
        <f t="shared" si="495"/>
        <v>0</v>
      </c>
      <c r="AV137" s="50">
        <f t="shared" si="496"/>
        <v>0</v>
      </c>
      <c r="AW137" s="50">
        <f>SUM(AW136)</f>
        <v>0</v>
      </c>
      <c r="AX137" s="50">
        <f t="shared" si="496"/>
        <v>0</v>
      </c>
      <c r="AY137" s="50">
        <f>SUM(AY136)</f>
        <v>0</v>
      </c>
      <c r="AZ137" s="50">
        <f t="shared" si="496"/>
        <v>0</v>
      </c>
      <c r="BA137" s="50">
        <f t="shared" si="496"/>
        <v>0</v>
      </c>
      <c r="BB137" s="50">
        <f t="shared" si="496"/>
        <v>0</v>
      </c>
      <c r="BC137" s="50">
        <f>SUM(BC136)</f>
        <v>0</v>
      </c>
      <c r="BD137" s="50">
        <f t="shared" si="496"/>
        <v>0</v>
      </c>
      <c r="BE137" s="50">
        <f t="shared" si="419"/>
        <v>0</v>
      </c>
      <c r="BF137" s="50">
        <f>SUM(BF136)</f>
        <v>0</v>
      </c>
      <c r="BG137" s="50">
        <f t="shared" si="497"/>
        <v>0</v>
      </c>
      <c r="BH137" s="50">
        <f t="shared" si="497"/>
        <v>0</v>
      </c>
      <c r="BI137" s="50">
        <f t="shared" si="497"/>
        <v>0</v>
      </c>
      <c r="BJ137" s="50">
        <f t="shared" si="497"/>
        <v>0</v>
      </c>
      <c r="BK137" s="50">
        <f t="shared" si="497"/>
        <v>0</v>
      </c>
      <c r="BL137" s="50">
        <f t="shared" si="497"/>
        <v>0</v>
      </c>
      <c r="BM137" s="50">
        <f t="shared" si="497"/>
        <v>0</v>
      </c>
      <c r="BN137" s="50">
        <f t="shared" si="497"/>
        <v>0</v>
      </c>
      <c r="BO137" s="50">
        <f t="shared" si="497"/>
        <v>0</v>
      </c>
      <c r="BP137" s="50"/>
      <c r="BQ137" s="50">
        <f t="shared" si="498"/>
        <v>0</v>
      </c>
      <c r="BR137" s="50">
        <f t="shared" si="498"/>
        <v>0</v>
      </c>
      <c r="BS137" s="50">
        <f t="shared" si="498"/>
        <v>0</v>
      </c>
      <c r="BT137" s="50">
        <f>SUM(BT136)</f>
        <v>0</v>
      </c>
      <c r="BU137" s="50">
        <f t="shared" si="420"/>
        <v>0</v>
      </c>
      <c r="BV137" s="50">
        <f>SUM(BV136)</f>
        <v>0</v>
      </c>
      <c r="BW137" s="50">
        <f t="shared" si="421"/>
        <v>0</v>
      </c>
      <c r="BX137" s="50">
        <f>SUM(BX136)</f>
        <v>0</v>
      </c>
      <c r="BY137" s="50">
        <f>SUM(BY136)</f>
        <v>0</v>
      </c>
      <c r="BZ137" s="50">
        <f t="shared" si="499"/>
        <v>0</v>
      </c>
      <c r="CA137" s="50">
        <f>SUM(CA136)</f>
        <v>0</v>
      </c>
      <c r="CB137" s="50">
        <f t="shared" si="422"/>
        <v>0</v>
      </c>
      <c r="CC137" s="50">
        <f t="shared" si="500"/>
        <v>0</v>
      </c>
      <c r="CD137" s="50">
        <f t="shared" si="500"/>
        <v>0</v>
      </c>
      <c r="CE137" s="50">
        <f t="shared" si="500"/>
        <v>0</v>
      </c>
      <c r="CF137" s="50">
        <f t="shared" si="500"/>
        <v>0</v>
      </c>
      <c r="CG137" s="50">
        <f t="shared" si="500"/>
        <v>0</v>
      </c>
      <c r="CH137" s="50">
        <f t="shared" si="500"/>
        <v>0</v>
      </c>
      <c r="CI137" s="50">
        <f t="shared" si="392"/>
        <v>0</v>
      </c>
      <c r="CJ137" s="50">
        <f>SUM(CJ136)</f>
        <v>7000</v>
      </c>
      <c r="CK137" s="50">
        <f t="shared" si="407"/>
        <v>7000</v>
      </c>
      <c r="CL137" s="50">
        <f>SUM(CL136)</f>
        <v>0</v>
      </c>
      <c r="CM137" s="50">
        <f t="shared" si="407"/>
        <v>0</v>
      </c>
      <c r="CN137" s="4"/>
      <c r="CO137" s="50">
        <f>SUM(CO136)</f>
        <v>0</v>
      </c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</row>
    <row r="138" spans="1:132" s="7" customFormat="1" ht="24.95" customHeight="1" x14ac:dyDescent="0.25">
      <c r="A138" s="5">
        <v>7</v>
      </c>
      <c r="B138" s="6" t="s">
        <v>63</v>
      </c>
      <c r="C138" s="50">
        <f t="shared" si="487"/>
        <v>4500</v>
      </c>
      <c r="D138" s="50">
        <f t="shared" si="487"/>
        <v>5506.93</v>
      </c>
      <c r="E138" s="57">
        <f t="shared" si="487"/>
        <v>7500</v>
      </c>
      <c r="F138" s="50">
        <f>SUM(F137)</f>
        <v>2500</v>
      </c>
      <c r="G138" s="50">
        <f t="shared" si="310"/>
        <v>7000</v>
      </c>
      <c r="H138" s="50">
        <f>H137</f>
        <v>0</v>
      </c>
      <c r="I138" s="50">
        <f t="shared" si="488"/>
        <v>0</v>
      </c>
      <c r="J138" s="50">
        <f t="shared" si="488"/>
        <v>0</v>
      </c>
      <c r="K138" s="50">
        <f t="shared" si="488"/>
        <v>0</v>
      </c>
      <c r="L138" s="50">
        <f t="shared" si="378"/>
        <v>0</v>
      </c>
      <c r="M138" s="50">
        <f>SUM(M137)</f>
        <v>0</v>
      </c>
      <c r="N138" s="50">
        <f t="shared" si="348"/>
        <v>0</v>
      </c>
      <c r="O138" s="50">
        <f>SUM(O137)</f>
        <v>0</v>
      </c>
      <c r="P138" s="50">
        <f t="shared" ref="P138" si="502">SUM(P137)</f>
        <v>0</v>
      </c>
      <c r="Q138" s="50">
        <f t="shared" si="490"/>
        <v>0</v>
      </c>
      <c r="R138" s="50">
        <f t="shared" si="490"/>
        <v>0</v>
      </c>
      <c r="S138" s="50">
        <f t="shared" si="490"/>
        <v>0</v>
      </c>
      <c r="T138" s="50">
        <f t="shared" si="490"/>
        <v>0</v>
      </c>
      <c r="U138" s="50">
        <f t="shared" si="490"/>
        <v>0</v>
      </c>
      <c r="V138" s="50">
        <f t="shared" si="490"/>
        <v>0</v>
      </c>
      <c r="W138" s="50">
        <f t="shared" si="490"/>
        <v>0</v>
      </c>
      <c r="X138" s="50">
        <f t="shared" si="490"/>
        <v>0</v>
      </c>
      <c r="Y138" s="50">
        <f t="shared" si="490"/>
        <v>0</v>
      </c>
      <c r="Z138" s="50">
        <f t="shared" si="490"/>
        <v>0</v>
      </c>
      <c r="AA138" s="50">
        <f t="shared" si="490"/>
        <v>0</v>
      </c>
      <c r="AB138" s="50">
        <f t="shared" si="381"/>
        <v>0</v>
      </c>
      <c r="AC138" s="50">
        <f t="shared" si="491"/>
        <v>0</v>
      </c>
      <c r="AD138" s="50">
        <f t="shared" si="491"/>
        <v>0</v>
      </c>
      <c r="AE138" s="50">
        <f t="shared" si="491"/>
        <v>0</v>
      </c>
      <c r="AF138" s="50">
        <f t="shared" si="491"/>
        <v>0</v>
      </c>
      <c r="AG138" s="50">
        <f t="shared" si="491"/>
        <v>0</v>
      </c>
      <c r="AH138" s="50">
        <f t="shared" si="491"/>
        <v>0</v>
      </c>
      <c r="AI138" s="50">
        <f t="shared" si="491"/>
        <v>0</v>
      </c>
      <c r="AJ138" s="50">
        <f t="shared" si="491"/>
        <v>0</v>
      </c>
      <c r="AK138" s="50">
        <f t="shared" si="491"/>
        <v>0</v>
      </c>
      <c r="AL138" s="50">
        <f t="shared" si="492"/>
        <v>0</v>
      </c>
      <c r="AM138" s="50">
        <f t="shared" si="492"/>
        <v>0</v>
      </c>
      <c r="AN138" s="50">
        <f t="shared" si="493"/>
        <v>0</v>
      </c>
      <c r="AO138" s="50">
        <f t="shared" si="493"/>
        <v>0</v>
      </c>
      <c r="AP138" s="50">
        <f t="shared" si="418"/>
        <v>0</v>
      </c>
      <c r="AQ138" s="50">
        <f t="shared" si="494"/>
        <v>0</v>
      </c>
      <c r="AR138" s="50">
        <f t="shared" si="494"/>
        <v>0</v>
      </c>
      <c r="AS138" s="50">
        <f t="shared" si="495"/>
        <v>0</v>
      </c>
      <c r="AT138" s="50">
        <f t="shared" si="495"/>
        <v>0</v>
      </c>
      <c r="AU138" s="50">
        <f t="shared" si="495"/>
        <v>0</v>
      </c>
      <c r="AV138" s="50">
        <f t="shared" si="496"/>
        <v>0</v>
      </c>
      <c r="AW138" s="50">
        <f>SUM(AW137)</f>
        <v>0</v>
      </c>
      <c r="AX138" s="50">
        <f t="shared" si="496"/>
        <v>0</v>
      </c>
      <c r="AY138" s="50">
        <f>SUM(AY137)</f>
        <v>0</v>
      </c>
      <c r="AZ138" s="50">
        <f t="shared" si="496"/>
        <v>0</v>
      </c>
      <c r="BA138" s="50">
        <f t="shared" si="496"/>
        <v>0</v>
      </c>
      <c r="BB138" s="50">
        <f t="shared" si="496"/>
        <v>0</v>
      </c>
      <c r="BC138" s="50">
        <f>SUM(BC137)</f>
        <v>0</v>
      </c>
      <c r="BD138" s="50">
        <f t="shared" si="496"/>
        <v>0</v>
      </c>
      <c r="BE138" s="50">
        <f t="shared" si="419"/>
        <v>0</v>
      </c>
      <c r="BF138" s="50">
        <f>SUM(BF137)</f>
        <v>0</v>
      </c>
      <c r="BG138" s="50">
        <f t="shared" si="497"/>
        <v>0</v>
      </c>
      <c r="BH138" s="50">
        <f t="shared" si="497"/>
        <v>0</v>
      </c>
      <c r="BI138" s="50">
        <f t="shared" si="497"/>
        <v>0</v>
      </c>
      <c r="BJ138" s="50">
        <f t="shared" si="497"/>
        <v>0</v>
      </c>
      <c r="BK138" s="50">
        <f t="shared" si="497"/>
        <v>0</v>
      </c>
      <c r="BL138" s="50">
        <f t="shared" si="497"/>
        <v>0</v>
      </c>
      <c r="BM138" s="50">
        <f t="shared" si="497"/>
        <v>0</v>
      </c>
      <c r="BN138" s="50">
        <f t="shared" si="497"/>
        <v>0</v>
      </c>
      <c r="BO138" s="50">
        <f t="shared" si="497"/>
        <v>0</v>
      </c>
      <c r="BP138" s="50"/>
      <c r="BQ138" s="50">
        <f t="shared" si="498"/>
        <v>0</v>
      </c>
      <c r="BR138" s="50">
        <f t="shared" si="498"/>
        <v>0</v>
      </c>
      <c r="BS138" s="50">
        <f t="shared" si="498"/>
        <v>0</v>
      </c>
      <c r="BT138" s="50">
        <f>SUM(BT137)</f>
        <v>0</v>
      </c>
      <c r="BU138" s="50">
        <f t="shared" si="420"/>
        <v>0</v>
      </c>
      <c r="BV138" s="50">
        <f>SUM(BV137)</f>
        <v>0</v>
      </c>
      <c r="BW138" s="50">
        <f t="shared" si="421"/>
        <v>0</v>
      </c>
      <c r="BX138" s="50">
        <f>SUM(BX137)</f>
        <v>0</v>
      </c>
      <c r="BY138" s="50">
        <f>SUM(BY137)</f>
        <v>0</v>
      </c>
      <c r="BZ138" s="50">
        <f t="shared" si="499"/>
        <v>0</v>
      </c>
      <c r="CA138" s="50">
        <f>SUM(CA137)</f>
        <v>0</v>
      </c>
      <c r="CB138" s="50">
        <f t="shared" si="422"/>
        <v>0</v>
      </c>
      <c r="CC138" s="50">
        <f t="shared" si="500"/>
        <v>0</v>
      </c>
      <c r="CD138" s="50">
        <f t="shared" si="500"/>
        <v>0</v>
      </c>
      <c r="CE138" s="50">
        <f t="shared" si="500"/>
        <v>0</v>
      </c>
      <c r="CF138" s="50">
        <f t="shared" si="500"/>
        <v>0</v>
      </c>
      <c r="CG138" s="50">
        <f t="shared" si="500"/>
        <v>0</v>
      </c>
      <c r="CH138" s="50">
        <f t="shared" si="500"/>
        <v>0</v>
      </c>
      <c r="CI138" s="50">
        <f t="shared" si="392"/>
        <v>0</v>
      </c>
      <c r="CJ138" s="50">
        <f>SUM(CJ137)</f>
        <v>7000</v>
      </c>
      <c r="CK138" s="50">
        <f t="shared" si="407"/>
        <v>7000</v>
      </c>
      <c r="CL138" s="50">
        <f>SUM(CL137)</f>
        <v>0</v>
      </c>
      <c r="CM138" s="50">
        <f t="shared" si="407"/>
        <v>0</v>
      </c>
      <c r="CN138" s="4"/>
      <c r="CO138" s="50">
        <f>SUM(CO137)</f>
        <v>0</v>
      </c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</row>
    <row r="139" spans="1:132" s="4" customFormat="1" ht="27.75" customHeight="1" x14ac:dyDescent="0.25">
      <c r="A139" s="2">
        <v>8181</v>
      </c>
      <c r="B139" s="3" t="s">
        <v>172</v>
      </c>
      <c r="C139" s="51">
        <v>50474</v>
      </c>
      <c r="D139" s="51"/>
      <c r="E139" s="57">
        <f>D139/10*12</f>
        <v>0</v>
      </c>
      <c r="F139" s="49">
        <f>G139-C139</f>
        <v>0</v>
      </c>
      <c r="G139" s="50">
        <f t="shared" si="310"/>
        <v>50474</v>
      </c>
      <c r="H139" s="49"/>
      <c r="I139" s="49"/>
      <c r="J139" s="49"/>
      <c r="K139" s="49"/>
      <c r="L139" s="50">
        <f t="shared" si="378"/>
        <v>0</v>
      </c>
      <c r="M139" s="49"/>
      <c r="N139" s="50">
        <f t="shared" ref="N139:N145" si="503">SUM(M139)</f>
        <v>0</v>
      </c>
      <c r="O139" s="49"/>
      <c r="P139" s="49"/>
      <c r="Q139" s="49"/>
      <c r="R139" s="49"/>
      <c r="S139" s="51"/>
      <c r="T139" s="49"/>
      <c r="U139" s="49"/>
      <c r="V139" s="49"/>
      <c r="W139" s="49"/>
      <c r="X139" s="49"/>
      <c r="Y139" s="49"/>
      <c r="Z139" s="49"/>
      <c r="AA139" s="49"/>
      <c r="AB139" s="50">
        <f t="shared" si="381"/>
        <v>0</v>
      </c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50">
        <f t="shared" si="418"/>
        <v>0</v>
      </c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50">
        <f t="shared" si="419"/>
        <v>0</v>
      </c>
      <c r="BF139" s="51"/>
      <c r="BG139" s="51"/>
      <c r="BH139" s="49"/>
      <c r="BI139" s="49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0">
        <f t="shared" si="420"/>
        <v>0</v>
      </c>
      <c r="BV139" s="51"/>
      <c r="BW139" s="50">
        <f t="shared" ref="BW139:BW145" si="504">SUM(BV139:BV139)</f>
        <v>0</v>
      </c>
      <c r="BX139" s="51"/>
      <c r="BY139" s="49"/>
      <c r="BZ139" s="58"/>
      <c r="CA139" s="51"/>
      <c r="CB139" s="50">
        <f t="shared" ref="CB139:CB145" si="505">SUM(BX139:CA139)</f>
        <v>0</v>
      </c>
      <c r="CC139" s="49"/>
      <c r="CD139" s="49"/>
      <c r="CE139" s="49"/>
      <c r="CF139" s="49"/>
      <c r="CG139" s="49"/>
      <c r="CH139" s="49"/>
      <c r="CI139" s="50">
        <f t="shared" si="392"/>
        <v>0</v>
      </c>
      <c r="CJ139" s="51"/>
      <c r="CK139" s="50">
        <f t="shared" ref="CK139:CM145" si="506">SUM(CJ139)</f>
        <v>0</v>
      </c>
      <c r="CL139" s="51">
        <v>50474</v>
      </c>
      <c r="CM139" s="50">
        <f t="shared" si="506"/>
        <v>50474</v>
      </c>
      <c r="CO139" s="51"/>
    </row>
    <row r="140" spans="1:132" s="7" customFormat="1" ht="24.95" customHeight="1" x14ac:dyDescent="0.25">
      <c r="A140" s="5">
        <v>818</v>
      </c>
      <c r="B140" s="6" t="s">
        <v>173</v>
      </c>
      <c r="C140" s="50">
        <f t="shared" ref="C140:E141" si="507">SUM(C139)</f>
        <v>50474</v>
      </c>
      <c r="D140" s="50">
        <f t="shared" si="507"/>
        <v>0</v>
      </c>
      <c r="E140" s="57">
        <f t="shared" si="507"/>
        <v>0</v>
      </c>
      <c r="F140" s="50">
        <f>SUM(F139)</f>
        <v>0</v>
      </c>
      <c r="G140" s="50">
        <f t="shared" si="310"/>
        <v>50474</v>
      </c>
      <c r="H140" s="50">
        <f t="shared" ref="H140:K141" si="508">SUM(H139)</f>
        <v>0</v>
      </c>
      <c r="I140" s="50">
        <f t="shared" si="508"/>
        <v>0</v>
      </c>
      <c r="J140" s="50">
        <f t="shared" si="508"/>
        <v>0</v>
      </c>
      <c r="K140" s="50">
        <f t="shared" si="508"/>
        <v>0</v>
      </c>
      <c r="L140" s="50">
        <f t="shared" si="378"/>
        <v>0</v>
      </c>
      <c r="M140" s="50">
        <f>SUM(M139)</f>
        <v>0</v>
      </c>
      <c r="N140" s="50">
        <f t="shared" si="503"/>
        <v>0</v>
      </c>
      <c r="O140" s="50">
        <f t="shared" ref="O140:Z140" si="509">SUM(O139)</f>
        <v>0</v>
      </c>
      <c r="P140" s="50">
        <f t="shared" si="509"/>
        <v>0</v>
      </c>
      <c r="Q140" s="50">
        <f t="shared" ref="Q140:S141" si="510">SUM(Q139)</f>
        <v>0</v>
      </c>
      <c r="R140" s="50">
        <f t="shared" si="510"/>
        <v>0</v>
      </c>
      <c r="S140" s="50">
        <f t="shared" si="510"/>
        <v>0</v>
      </c>
      <c r="T140" s="50">
        <f t="shared" si="509"/>
        <v>0</v>
      </c>
      <c r="U140" s="50">
        <f t="shared" si="509"/>
        <v>0</v>
      </c>
      <c r="V140" s="50">
        <f t="shared" si="509"/>
        <v>0</v>
      </c>
      <c r="W140" s="50">
        <f t="shared" si="509"/>
        <v>0</v>
      </c>
      <c r="X140" s="50">
        <f t="shared" si="509"/>
        <v>0</v>
      </c>
      <c r="Y140" s="50">
        <f t="shared" si="509"/>
        <v>0</v>
      </c>
      <c r="Z140" s="50">
        <f t="shared" si="509"/>
        <v>0</v>
      </c>
      <c r="AA140" s="50">
        <f>SUM(AA139)</f>
        <v>0</v>
      </c>
      <c r="AB140" s="50">
        <f t="shared" si="381"/>
        <v>0</v>
      </c>
      <c r="AC140" s="50">
        <f t="shared" ref="AC140:AO141" si="511">SUM(AC139)</f>
        <v>0</v>
      </c>
      <c r="AD140" s="50">
        <f t="shared" si="511"/>
        <v>0</v>
      </c>
      <c r="AE140" s="50">
        <f t="shared" si="511"/>
        <v>0</v>
      </c>
      <c r="AF140" s="50">
        <f t="shared" ref="AF140:AI141" si="512">SUM(AF139)</f>
        <v>0</v>
      </c>
      <c r="AG140" s="50">
        <f t="shared" si="512"/>
        <v>0</v>
      </c>
      <c r="AH140" s="50">
        <f t="shared" si="512"/>
        <v>0</v>
      </c>
      <c r="AI140" s="50">
        <f t="shared" si="512"/>
        <v>0</v>
      </c>
      <c r="AJ140" s="50">
        <f t="shared" si="511"/>
        <v>0</v>
      </c>
      <c r="AK140" s="50">
        <f t="shared" si="511"/>
        <v>0</v>
      </c>
      <c r="AL140" s="50">
        <f t="shared" ref="AL140" si="513">SUM(AL139)</f>
        <v>0</v>
      </c>
      <c r="AM140" s="50">
        <f t="shared" si="511"/>
        <v>0</v>
      </c>
      <c r="AN140" s="50">
        <f>SUM(AN139)</f>
        <v>0</v>
      </c>
      <c r="AO140" s="50">
        <f t="shared" si="511"/>
        <v>0</v>
      </c>
      <c r="AP140" s="50">
        <f t="shared" si="418"/>
        <v>0</v>
      </c>
      <c r="AQ140" s="50">
        <f t="shared" ref="AQ140:BD140" si="514">SUM(AQ139)</f>
        <v>0</v>
      </c>
      <c r="AR140" s="50">
        <f t="shared" si="514"/>
        <v>0</v>
      </c>
      <c r="AS140" s="50">
        <f t="shared" ref="AS140:AT141" si="515">SUM(AS139)</f>
        <v>0</v>
      </c>
      <c r="AT140" s="50">
        <f t="shared" si="515"/>
        <v>0</v>
      </c>
      <c r="AU140" s="50">
        <f>SUM(AU139)</f>
        <v>0</v>
      </c>
      <c r="AV140" s="50">
        <f t="shared" si="514"/>
        <v>0</v>
      </c>
      <c r="AW140" s="50">
        <f>SUM(AW139)</f>
        <v>0</v>
      </c>
      <c r="AX140" s="50">
        <f t="shared" si="514"/>
        <v>0</v>
      </c>
      <c r="AY140" s="50">
        <f>SUM(AY139)</f>
        <v>0</v>
      </c>
      <c r="AZ140" s="50">
        <f t="shared" si="514"/>
        <v>0</v>
      </c>
      <c r="BA140" s="50">
        <f>SUM(BA139)</f>
        <v>0</v>
      </c>
      <c r="BB140" s="50">
        <f t="shared" si="514"/>
        <v>0</v>
      </c>
      <c r="BC140" s="50">
        <f>SUM(BC139)</f>
        <v>0</v>
      </c>
      <c r="BD140" s="50">
        <f t="shared" si="514"/>
        <v>0</v>
      </c>
      <c r="BE140" s="50">
        <f t="shared" si="419"/>
        <v>0</v>
      </c>
      <c r="BF140" s="50">
        <f>SUM(BF139)</f>
        <v>0</v>
      </c>
      <c r="BG140" s="50">
        <f t="shared" ref="BG140:BO141" si="516">SUM(BG139)</f>
        <v>0</v>
      </c>
      <c r="BH140" s="50">
        <f t="shared" si="516"/>
        <v>0</v>
      </c>
      <c r="BI140" s="50">
        <f t="shared" si="516"/>
        <v>0</v>
      </c>
      <c r="BJ140" s="50">
        <f t="shared" si="516"/>
        <v>0</v>
      </c>
      <c r="BK140" s="50">
        <f t="shared" si="516"/>
        <v>0</v>
      </c>
      <c r="BL140" s="50">
        <f t="shared" si="516"/>
        <v>0</v>
      </c>
      <c r="BM140" s="50">
        <f t="shared" si="516"/>
        <v>0</v>
      </c>
      <c r="BN140" s="50">
        <f t="shared" si="516"/>
        <v>0</v>
      </c>
      <c r="BO140" s="50">
        <f t="shared" si="516"/>
        <v>0</v>
      </c>
      <c r="BP140" s="50"/>
      <c r="BQ140" s="50">
        <f t="shared" ref="BQ140:BT141" si="517">SUM(BQ139)</f>
        <v>0</v>
      </c>
      <c r="BR140" s="50">
        <f t="shared" si="517"/>
        <v>0</v>
      </c>
      <c r="BS140" s="50">
        <f t="shared" si="517"/>
        <v>0</v>
      </c>
      <c r="BT140" s="50">
        <f t="shared" si="517"/>
        <v>0</v>
      </c>
      <c r="BU140" s="50">
        <f t="shared" si="420"/>
        <v>0</v>
      </c>
      <c r="BV140" s="50">
        <f>SUM(BV139)</f>
        <v>0</v>
      </c>
      <c r="BW140" s="50">
        <f t="shared" si="504"/>
        <v>0</v>
      </c>
      <c r="BX140" s="50">
        <f t="shared" ref="BX140:CA141" si="518">SUM(BX139)</f>
        <v>0</v>
      </c>
      <c r="BY140" s="50">
        <f t="shared" si="518"/>
        <v>0</v>
      </c>
      <c r="BZ140" s="50">
        <f t="shared" si="518"/>
        <v>0</v>
      </c>
      <c r="CA140" s="50">
        <f t="shared" si="518"/>
        <v>0</v>
      </c>
      <c r="CB140" s="50">
        <f t="shared" si="505"/>
        <v>0</v>
      </c>
      <c r="CC140" s="50">
        <f t="shared" ref="CC140:CH141" si="519">SUM(CC139)</f>
        <v>0</v>
      </c>
      <c r="CD140" s="50">
        <f t="shared" si="519"/>
        <v>0</v>
      </c>
      <c r="CE140" s="50">
        <f t="shared" si="519"/>
        <v>0</v>
      </c>
      <c r="CF140" s="50">
        <f t="shared" si="519"/>
        <v>0</v>
      </c>
      <c r="CG140" s="50">
        <f t="shared" si="519"/>
        <v>0</v>
      </c>
      <c r="CH140" s="50">
        <f t="shared" si="519"/>
        <v>0</v>
      </c>
      <c r="CI140" s="50">
        <f t="shared" si="392"/>
        <v>0</v>
      </c>
      <c r="CJ140" s="50">
        <f>SUM(CJ139)</f>
        <v>0</v>
      </c>
      <c r="CK140" s="50">
        <f t="shared" si="506"/>
        <v>0</v>
      </c>
      <c r="CL140" s="50">
        <f>SUM(CL139)</f>
        <v>50474</v>
      </c>
      <c r="CM140" s="50">
        <f t="shared" si="506"/>
        <v>50474</v>
      </c>
      <c r="CN140" s="4"/>
      <c r="CO140" s="50">
        <f t="shared" ref="CO140" si="520">SUM(CO139)</f>
        <v>0</v>
      </c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</row>
    <row r="141" spans="1:132" s="7" customFormat="1" ht="24.95" customHeight="1" x14ac:dyDescent="0.25">
      <c r="A141" s="5">
        <v>81</v>
      </c>
      <c r="B141" s="6" t="s">
        <v>174</v>
      </c>
      <c r="C141" s="50">
        <f t="shared" si="507"/>
        <v>50474</v>
      </c>
      <c r="D141" s="50">
        <f t="shared" si="507"/>
        <v>0</v>
      </c>
      <c r="E141" s="57">
        <f t="shared" si="507"/>
        <v>0</v>
      </c>
      <c r="F141" s="50">
        <f>SUM(F140)</f>
        <v>0</v>
      </c>
      <c r="G141" s="50">
        <f t="shared" si="310"/>
        <v>50474</v>
      </c>
      <c r="H141" s="50">
        <f t="shared" si="508"/>
        <v>0</v>
      </c>
      <c r="I141" s="50">
        <f t="shared" si="508"/>
        <v>0</v>
      </c>
      <c r="J141" s="50">
        <f t="shared" si="508"/>
        <v>0</v>
      </c>
      <c r="K141" s="50">
        <f t="shared" si="508"/>
        <v>0</v>
      </c>
      <c r="L141" s="50">
        <f t="shared" si="378"/>
        <v>0</v>
      </c>
      <c r="M141" s="50">
        <f>SUM(M140)</f>
        <v>0</v>
      </c>
      <c r="N141" s="50">
        <f t="shared" si="503"/>
        <v>0</v>
      </c>
      <c r="O141" s="50">
        <f t="shared" ref="O141:Z141" si="521">SUM(O140)</f>
        <v>0</v>
      </c>
      <c r="P141" s="50">
        <f t="shared" si="521"/>
        <v>0</v>
      </c>
      <c r="Q141" s="50">
        <f t="shared" si="510"/>
        <v>0</v>
      </c>
      <c r="R141" s="50">
        <f t="shared" si="510"/>
        <v>0</v>
      </c>
      <c r="S141" s="50">
        <f t="shared" si="510"/>
        <v>0</v>
      </c>
      <c r="T141" s="50">
        <f t="shared" si="521"/>
        <v>0</v>
      </c>
      <c r="U141" s="50">
        <f t="shared" si="521"/>
        <v>0</v>
      </c>
      <c r="V141" s="50">
        <f t="shared" si="521"/>
        <v>0</v>
      </c>
      <c r="W141" s="50">
        <f t="shared" si="521"/>
        <v>0</v>
      </c>
      <c r="X141" s="50">
        <f t="shared" si="521"/>
        <v>0</v>
      </c>
      <c r="Y141" s="50">
        <f t="shared" si="521"/>
        <v>0</v>
      </c>
      <c r="Z141" s="50">
        <f t="shared" si="521"/>
        <v>0</v>
      </c>
      <c r="AA141" s="50">
        <f>SUM(AA140)</f>
        <v>0</v>
      </c>
      <c r="AB141" s="50">
        <f t="shared" si="381"/>
        <v>0</v>
      </c>
      <c r="AC141" s="50">
        <f>SUM(AC140)</f>
        <v>0</v>
      </c>
      <c r="AD141" s="50">
        <f t="shared" si="511"/>
        <v>0</v>
      </c>
      <c r="AE141" s="50">
        <f t="shared" si="511"/>
        <v>0</v>
      </c>
      <c r="AF141" s="50">
        <f t="shared" si="512"/>
        <v>0</v>
      </c>
      <c r="AG141" s="50">
        <f t="shared" si="512"/>
        <v>0</v>
      </c>
      <c r="AH141" s="50">
        <f t="shared" si="512"/>
        <v>0</v>
      </c>
      <c r="AI141" s="50">
        <f t="shared" si="512"/>
        <v>0</v>
      </c>
      <c r="AJ141" s="50">
        <f t="shared" si="511"/>
        <v>0</v>
      </c>
      <c r="AK141" s="50">
        <f t="shared" si="511"/>
        <v>0</v>
      </c>
      <c r="AL141" s="50">
        <f t="shared" ref="AL141" si="522">SUM(AL140)</f>
        <v>0</v>
      </c>
      <c r="AM141" s="50">
        <f t="shared" si="511"/>
        <v>0</v>
      </c>
      <c r="AN141" s="50">
        <f>SUM(AN140)</f>
        <v>0</v>
      </c>
      <c r="AO141" s="50">
        <f t="shared" si="511"/>
        <v>0</v>
      </c>
      <c r="AP141" s="50">
        <f t="shared" si="418"/>
        <v>0</v>
      </c>
      <c r="AQ141" s="50">
        <f t="shared" ref="AQ141:BD141" si="523">SUM(AQ140)</f>
        <v>0</v>
      </c>
      <c r="AR141" s="50">
        <f t="shared" si="523"/>
        <v>0</v>
      </c>
      <c r="AS141" s="50">
        <f t="shared" si="515"/>
        <v>0</v>
      </c>
      <c r="AT141" s="50">
        <f t="shared" si="515"/>
        <v>0</v>
      </c>
      <c r="AU141" s="50">
        <f>SUM(AU140)</f>
        <v>0</v>
      </c>
      <c r="AV141" s="50">
        <f t="shared" si="523"/>
        <v>0</v>
      </c>
      <c r="AW141" s="50">
        <f>SUM(AW140)</f>
        <v>0</v>
      </c>
      <c r="AX141" s="50">
        <f t="shared" si="523"/>
        <v>0</v>
      </c>
      <c r="AY141" s="50">
        <f>SUM(AY140)</f>
        <v>0</v>
      </c>
      <c r="AZ141" s="50">
        <f t="shared" si="523"/>
        <v>0</v>
      </c>
      <c r="BA141" s="50">
        <f>SUM(BA140)</f>
        <v>0</v>
      </c>
      <c r="BB141" s="50">
        <f t="shared" si="523"/>
        <v>0</v>
      </c>
      <c r="BC141" s="50">
        <f>SUM(BC140)</f>
        <v>0</v>
      </c>
      <c r="BD141" s="50">
        <f t="shared" si="523"/>
        <v>0</v>
      </c>
      <c r="BE141" s="50">
        <f t="shared" si="419"/>
        <v>0</v>
      </c>
      <c r="BF141" s="50">
        <f>SUM(BF140)</f>
        <v>0</v>
      </c>
      <c r="BG141" s="50">
        <f t="shared" si="516"/>
        <v>0</v>
      </c>
      <c r="BH141" s="50">
        <f t="shared" si="516"/>
        <v>0</v>
      </c>
      <c r="BI141" s="50">
        <f t="shared" si="516"/>
        <v>0</v>
      </c>
      <c r="BJ141" s="50">
        <f t="shared" si="516"/>
        <v>0</v>
      </c>
      <c r="BK141" s="50">
        <f t="shared" si="516"/>
        <v>0</v>
      </c>
      <c r="BL141" s="50">
        <f t="shared" si="516"/>
        <v>0</v>
      </c>
      <c r="BM141" s="50">
        <f t="shared" si="516"/>
        <v>0</v>
      </c>
      <c r="BN141" s="50">
        <f t="shared" si="516"/>
        <v>0</v>
      </c>
      <c r="BO141" s="50">
        <f t="shared" si="516"/>
        <v>0</v>
      </c>
      <c r="BP141" s="50"/>
      <c r="BQ141" s="50">
        <f t="shared" si="517"/>
        <v>0</v>
      </c>
      <c r="BR141" s="50">
        <f t="shared" si="517"/>
        <v>0</v>
      </c>
      <c r="BS141" s="50">
        <f t="shared" si="517"/>
        <v>0</v>
      </c>
      <c r="BT141" s="50">
        <f t="shared" si="517"/>
        <v>0</v>
      </c>
      <c r="BU141" s="50">
        <f t="shared" si="420"/>
        <v>0</v>
      </c>
      <c r="BV141" s="50">
        <f>SUM(BV140)</f>
        <v>0</v>
      </c>
      <c r="BW141" s="50">
        <f t="shared" si="504"/>
        <v>0</v>
      </c>
      <c r="BX141" s="50">
        <f>SUM(BX140)</f>
        <v>0</v>
      </c>
      <c r="BY141" s="50">
        <f t="shared" si="518"/>
        <v>0</v>
      </c>
      <c r="BZ141" s="50">
        <f t="shared" si="518"/>
        <v>0</v>
      </c>
      <c r="CA141" s="50">
        <f t="shared" si="518"/>
        <v>0</v>
      </c>
      <c r="CB141" s="50">
        <f t="shared" si="505"/>
        <v>0</v>
      </c>
      <c r="CC141" s="50">
        <f t="shared" si="519"/>
        <v>0</v>
      </c>
      <c r="CD141" s="50">
        <f t="shared" si="519"/>
        <v>0</v>
      </c>
      <c r="CE141" s="50">
        <f t="shared" si="519"/>
        <v>0</v>
      </c>
      <c r="CF141" s="50">
        <f t="shared" si="519"/>
        <v>0</v>
      </c>
      <c r="CG141" s="50">
        <f t="shared" si="519"/>
        <v>0</v>
      </c>
      <c r="CH141" s="50">
        <f t="shared" si="519"/>
        <v>0</v>
      </c>
      <c r="CI141" s="50">
        <f t="shared" si="392"/>
        <v>0</v>
      </c>
      <c r="CJ141" s="50">
        <f>SUM(CJ140)</f>
        <v>0</v>
      </c>
      <c r="CK141" s="50">
        <f t="shared" si="506"/>
        <v>0</v>
      </c>
      <c r="CL141" s="50">
        <f>SUM(CL140)</f>
        <v>50474</v>
      </c>
      <c r="CM141" s="50">
        <f t="shared" si="506"/>
        <v>50474</v>
      </c>
      <c r="CN141" s="4"/>
      <c r="CO141" s="50">
        <f>SUM(CO140)</f>
        <v>0</v>
      </c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</row>
    <row r="142" spans="1:132" s="4" customFormat="1" ht="27.75" customHeight="1" x14ac:dyDescent="0.25">
      <c r="A142" s="2">
        <v>8422</v>
      </c>
      <c r="B142" s="3" t="s">
        <v>233</v>
      </c>
      <c r="C142" s="51"/>
      <c r="D142" s="51"/>
      <c r="E142" s="57">
        <f>D142/10*12</f>
        <v>0</v>
      </c>
      <c r="F142" s="49"/>
      <c r="G142" s="50">
        <f t="shared" si="310"/>
        <v>0</v>
      </c>
      <c r="H142" s="49"/>
      <c r="I142" s="49"/>
      <c r="J142" s="49"/>
      <c r="K142" s="49"/>
      <c r="L142" s="50">
        <f t="shared" ref="L142:L144" si="524">SUM(H142:K142)</f>
        <v>0</v>
      </c>
      <c r="M142" s="49"/>
      <c r="N142" s="50">
        <f t="shared" si="503"/>
        <v>0</v>
      </c>
      <c r="O142" s="49"/>
      <c r="P142" s="49"/>
      <c r="Q142" s="49"/>
      <c r="R142" s="49"/>
      <c r="S142" s="51"/>
      <c r="T142" s="49"/>
      <c r="U142" s="49"/>
      <c r="V142" s="49"/>
      <c r="W142" s="49"/>
      <c r="X142" s="49"/>
      <c r="Y142" s="49"/>
      <c r="Z142" s="49"/>
      <c r="AA142" s="49"/>
      <c r="AB142" s="50">
        <f t="shared" ref="AB142:AB144" si="525">SUM(O142:AA142)</f>
        <v>0</v>
      </c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50">
        <f t="shared" si="418"/>
        <v>0</v>
      </c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50">
        <f t="shared" si="419"/>
        <v>0</v>
      </c>
      <c r="BF142" s="51"/>
      <c r="BG142" s="51"/>
      <c r="BH142" s="49"/>
      <c r="BI142" s="49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0">
        <f t="shared" ref="BU142:BU144" si="526">SUM(BF142:BT142)</f>
        <v>0</v>
      </c>
      <c r="BV142" s="51"/>
      <c r="BW142" s="50">
        <f t="shared" si="504"/>
        <v>0</v>
      </c>
      <c r="BX142" s="51"/>
      <c r="BY142" s="49"/>
      <c r="BZ142" s="58"/>
      <c r="CA142" s="51"/>
      <c r="CB142" s="50">
        <f t="shared" si="505"/>
        <v>0</v>
      </c>
      <c r="CC142" s="49"/>
      <c r="CD142" s="49"/>
      <c r="CE142" s="49"/>
      <c r="CF142" s="49"/>
      <c r="CG142" s="49"/>
      <c r="CH142" s="49"/>
      <c r="CI142" s="50">
        <f t="shared" ref="CI142:CI144" si="527">SUM(CC142:CH142)</f>
        <v>0</v>
      </c>
      <c r="CJ142" s="51"/>
      <c r="CK142" s="50">
        <f t="shared" ref="CK142:CK144" si="528">SUM(CJ142)</f>
        <v>0</v>
      </c>
      <c r="CL142" s="51"/>
      <c r="CM142" s="50">
        <f t="shared" ref="CM142:CM144" si="529">SUM(CL142)</f>
        <v>0</v>
      </c>
      <c r="CO142" s="51"/>
    </row>
    <row r="143" spans="1:132" s="7" customFormat="1" ht="24.95" customHeight="1" x14ac:dyDescent="0.25">
      <c r="A143" s="5">
        <v>842</v>
      </c>
      <c r="B143" s="6" t="s">
        <v>234</v>
      </c>
      <c r="C143" s="50">
        <f t="shared" ref="C143" si="530">SUM(C142)</f>
        <v>0</v>
      </c>
      <c r="D143" s="50">
        <f t="shared" ref="D143:F143" si="531">SUM(D142)</f>
        <v>0</v>
      </c>
      <c r="E143" s="57">
        <f t="shared" si="531"/>
        <v>0</v>
      </c>
      <c r="F143" s="50">
        <f t="shared" si="531"/>
        <v>0</v>
      </c>
      <c r="G143" s="50">
        <f t="shared" si="310"/>
        <v>0</v>
      </c>
      <c r="H143" s="50">
        <f t="shared" ref="H143:K143" si="532">SUM(H142)</f>
        <v>0</v>
      </c>
      <c r="I143" s="50">
        <f t="shared" si="532"/>
        <v>0</v>
      </c>
      <c r="J143" s="50">
        <f t="shared" si="532"/>
        <v>0</v>
      </c>
      <c r="K143" s="50">
        <f t="shared" si="532"/>
        <v>0</v>
      </c>
      <c r="L143" s="50">
        <f t="shared" si="524"/>
        <v>0</v>
      </c>
      <c r="M143" s="50">
        <f>SUM(M142)</f>
        <v>0</v>
      </c>
      <c r="N143" s="50">
        <f t="shared" si="503"/>
        <v>0</v>
      </c>
      <c r="O143" s="50">
        <f t="shared" ref="O143:Z143" si="533">SUM(O142)</f>
        <v>0</v>
      </c>
      <c r="P143" s="50">
        <f t="shared" si="533"/>
        <v>0</v>
      </c>
      <c r="Q143" s="50">
        <f t="shared" si="533"/>
        <v>0</v>
      </c>
      <c r="R143" s="50">
        <f t="shared" si="533"/>
        <v>0</v>
      </c>
      <c r="S143" s="50">
        <f t="shared" si="533"/>
        <v>0</v>
      </c>
      <c r="T143" s="50">
        <f t="shared" si="533"/>
        <v>0</v>
      </c>
      <c r="U143" s="50">
        <f t="shared" si="533"/>
        <v>0</v>
      </c>
      <c r="V143" s="50">
        <f t="shared" si="533"/>
        <v>0</v>
      </c>
      <c r="W143" s="50">
        <f t="shared" si="533"/>
        <v>0</v>
      </c>
      <c r="X143" s="50">
        <f t="shared" si="533"/>
        <v>0</v>
      </c>
      <c r="Y143" s="50">
        <f t="shared" si="533"/>
        <v>0</v>
      </c>
      <c r="Z143" s="50">
        <f t="shared" si="533"/>
        <v>0</v>
      </c>
      <c r="AA143" s="50">
        <f>SUM(AA142)</f>
        <v>0</v>
      </c>
      <c r="AB143" s="50">
        <f t="shared" si="525"/>
        <v>0</v>
      </c>
      <c r="AC143" s="50">
        <f t="shared" ref="AC143:AL144" si="534">SUM(AC142)</f>
        <v>0</v>
      </c>
      <c r="AD143" s="50">
        <f t="shared" si="534"/>
        <v>0</v>
      </c>
      <c r="AE143" s="50">
        <f t="shared" si="534"/>
        <v>0</v>
      </c>
      <c r="AF143" s="50">
        <f t="shared" si="534"/>
        <v>0</v>
      </c>
      <c r="AG143" s="50">
        <f t="shared" si="534"/>
        <v>0</v>
      </c>
      <c r="AH143" s="50">
        <f t="shared" si="534"/>
        <v>0</v>
      </c>
      <c r="AI143" s="50">
        <f t="shared" si="534"/>
        <v>0</v>
      </c>
      <c r="AJ143" s="50">
        <f t="shared" si="534"/>
        <v>0</v>
      </c>
      <c r="AK143" s="50">
        <f t="shared" si="534"/>
        <v>0</v>
      </c>
      <c r="AL143" s="50">
        <f t="shared" si="534"/>
        <v>0</v>
      </c>
      <c r="AM143" s="50">
        <f t="shared" ref="AM143" si="535">SUM(AM142)</f>
        <v>0</v>
      </c>
      <c r="AN143" s="50">
        <f>SUM(AN142)</f>
        <v>0</v>
      </c>
      <c r="AO143" s="50">
        <f t="shared" ref="AO143" si="536">SUM(AO142)</f>
        <v>0</v>
      </c>
      <c r="AP143" s="50">
        <f t="shared" si="418"/>
        <v>0</v>
      </c>
      <c r="AQ143" s="50">
        <f t="shared" ref="AQ143:AT143" si="537">SUM(AQ142)</f>
        <v>0</v>
      </c>
      <c r="AR143" s="50">
        <f t="shared" si="537"/>
        <v>0</v>
      </c>
      <c r="AS143" s="50">
        <f t="shared" si="537"/>
        <v>0</v>
      </c>
      <c r="AT143" s="50">
        <f t="shared" si="537"/>
        <v>0</v>
      </c>
      <c r="AU143" s="50">
        <f>SUM(AU142)</f>
        <v>0</v>
      </c>
      <c r="AV143" s="50">
        <f t="shared" ref="AV143" si="538">SUM(AV142)</f>
        <v>0</v>
      </c>
      <c r="AW143" s="50">
        <f>SUM(AW142)</f>
        <v>0</v>
      </c>
      <c r="AX143" s="50">
        <f t="shared" ref="AX143" si="539">SUM(AX142)</f>
        <v>0</v>
      </c>
      <c r="AY143" s="50">
        <f>SUM(AY142)</f>
        <v>0</v>
      </c>
      <c r="AZ143" s="50">
        <f t="shared" ref="AZ143" si="540">SUM(AZ142)</f>
        <v>0</v>
      </c>
      <c r="BA143" s="50">
        <f>SUM(BA142)</f>
        <v>0</v>
      </c>
      <c r="BB143" s="50">
        <f t="shared" ref="BB143" si="541">SUM(BB142)</f>
        <v>0</v>
      </c>
      <c r="BC143" s="50">
        <f>SUM(BC142)</f>
        <v>0</v>
      </c>
      <c r="BD143" s="50">
        <f t="shared" ref="BD143" si="542">SUM(BD142)</f>
        <v>0</v>
      </c>
      <c r="BE143" s="50">
        <f t="shared" si="419"/>
        <v>0</v>
      </c>
      <c r="BF143" s="50">
        <f>SUM(BF142)</f>
        <v>0</v>
      </c>
      <c r="BG143" s="50">
        <f t="shared" ref="BG143:BO143" si="543">SUM(BG142)</f>
        <v>0</v>
      </c>
      <c r="BH143" s="50">
        <f t="shared" si="543"/>
        <v>0</v>
      </c>
      <c r="BI143" s="50">
        <f t="shared" si="543"/>
        <v>0</v>
      </c>
      <c r="BJ143" s="50">
        <f t="shared" si="543"/>
        <v>0</v>
      </c>
      <c r="BK143" s="50">
        <f t="shared" si="543"/>
        <v>0</v>
      </c>
      <c r="BL143" s="50">
        <f t="shared" si="543"/>
        <v>0</v>
      </c>
      <c r="BM143" s="50">
        <f t="shared" si="543"/>
        <v>0</v>
      </c>
      <c r="BN143" s="50">
        <f t="shared" si="543"/>
        <v>0</v>
      </c>
      <c r="BO143" s="50">
        <f t="shared" si="543"/>
        <v>0</v>
      </c>
      <c r="BP143" s="50"/>
      <c r="BQ143" s="50">
        <f t="shared" ref="BQ143:BT143" si="544">SUM(BQ142)</f>
        <v>0</v>
      </c>
      <c r="BR143" s="50">
        <f t="shared" si="544"/>
        <v>0</v>
      </c>
      <c r="BS143" s="50">
        <f t="shared" si="544"/>
        <v>0</v>
      </c>
      <c r="BT143" s="50">
        <f t="shared" si="544"/>
        <v>0</v>
      </c>
      <c r="BU143" s="50">
        <f t="shared" si="526"/>
        <v>0</v>
      </c>
      <c r="BV143" s="50">
        <f>SUM(BV142)</f>
        <v>0</v>
      </c>
      <c r="BW143" s="50">
        <f t="shared" si="504"/>
        <v>0</v>
      </c>
      <c r="BX143" s="50">
        <f t="shared" ref="BX143:CA143" si="545">SUM(BX142)</f>
        <v>0</v>
      </c>
      <c r="BY143" s="50">
        <f t="shared" si="545"/>
        <v>0</v>
      </c>
      <c r="BZ143" s="50">
        <f t="shared" si="545"/>
        <v>0</v>
      </c>
      <c r="CA143" s="50">
        <f t="shared" si="545"/>
        <v>0</v>
      </c>
      <c r="CB143" s="50">
        <f t="shared" si="505"/>
        <v>0</v>
      </c>
      <c r="CC143" s="50">
        <f t="shared" ref="CC143:CH143" si="546">SUM(CC142)</f>
        <v>0</v>
      </c>
      <c r="CD143" s="50">
        <f t="shared" si="546"/>
        <v>0</v>
      </c>
      <c r="CE143" s="50">
        <f t="shared" si="546"/>
        <v>0</v>
      </c>
      <c r="CF143" s="50">
        <f t="shared" si="546"/>
        <v>0</v>
      </c>
      <c r="CG143" s="50">
        <f t="shared" si="546"/>
        <v>0</v>
      </c>
      <c r="CH143" s="50">
        <f t="shared" si="546"/>
        <v>0</v>
      </c>
      <c r="CI143" s="50">
        <f t="shared" si="527"/>
        <v>0</v>
      </c>
      <c r="CJ143" s="50">
        <f>SUM(CJ142)</f>
        <v>0</v>
      </c>
      <c r="CK143" s="50">
        <f t="shared" si="528"/>
        <v>0</v>
      </c>
      <c r="CL143" s="50">
        <f t="shared" ref="CL143" si="547">SUM(CL142)</f>
        <v>0</v>
      </c>
      <c r="CM143" s="50">
        <f t="shared" si="529"/>
        <v>0</v>
      </c>
      <c r="CN143" s="4"/>
      <c r="CO143" s="50">
        <f t="shared" ref="CO143" si="548">SUM(CO142)</f>
        <v>0</v>
      </c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</row>
    <row r="144" spans="1:132" s="7" customFormat="1" ht="24.95" customHeight="1" x14ac:dyDescent="0.25">
      <c r="A144" s="5">
        <v>84</v>
      </c>
      <c r="B144" s="6" t="s">
        <v>235</v>
      </c>
      <c r="C144" s="50">
        <f t="shared" ref="C144" si="549">SUM(C143)</f>
        <v>0</v>
      </c>
      <c r="D144" s="50">
        <f t="shared" ref="D144:F144" si="550">SUM(D143)</f>
        <v>0</v>
      </c>
      <c r="E144" s="57">
        <f t="shared" si="550"/>
        <v>0</v>
      </c>
      <c r="F144" s="50">
        <f t="shared" si="550"/>
        <v>0</v>
      </c>
      <c r="G144" s="50">
        <f t="shared" si="310"/>
        <v>0</v>
      </c>
      <c r="H144" s="50">
        <f t="shared" ref="H144:K144" si="551">SUM(H143)</f>
        <v>0</v>
      </c>
      <c r="I144" s="50">
        <f t="shared" si="551"/>
        <v>0</v>
      </c>
      <c r="J144" s="50">
        <f t="shared" si="551"/>
        <v>0</v>
      </c>
      <c r="K144" s="50">
        <f t="shared" si="551"/>
        <v>0</v>
      </c>
      <c r="L144" s="50">
        <f t="shared" si="524"/>
        <v>0</v>
      </c>
      <c r="M144" s="50">
        <f>SUM(M143)</f>
        <v>0</v>
      </c>
      <c r="N144" s="50">
        <f t="shared" si="503"/>
        <v>0</v>
      </c>
      <c r="O144" s="50">
        <f t="shared" ref="O144:P144" si="552">SUM(O143)</f>
        <v>0</v>
      </c>
      <c r="P144" s="50">
        <f t="shared" si="552"/>
        <v>0</v>
      </c>
      <c r="Q144" s="50">
        <f t="shared" ref="Q144:S144" si="553">SUM(Q143)</f>
        <v>0</v>
      </c>
      <c r="R144" s="50">
        <f t="shared" si="553"/>
        <v>0</v>
      </c>
      <c r="S144" s="50">
        <f t="shared" si="553"/>
        <v>0</v>
      </c>
      <c r="T144" s="50">
        <f t="shared" ref="T144:Z144" si="554">SUM(T143)</f>
        <v>0</v>
      </c>
      <c r="U144" s="50">
        <f t="shared" si="554"/>
        <v>0</v>
      </c>
      <c r="V144" s="50">
        <f t="shared" si="554"/>
        <v>0</v>
      </c>
      <c r="W144" s="50">
        <f t="shared" si="554"/>
        <v>0</v>
      </c>
      <c r="X144" s="50">
        <f t="shared" si="554"/>
        <v>0</v>
      </c>
      <c r="Y144" s="50">
        <f t="shared" si="554"/>
        <v>0</v>
      </c>
      <c r="Z144" s="50">
        <f t="shared" si="554"/>
        <v>0</v>
      </c>
      <c r="AA144" s="50">
        <f>SUM(AA143)</f>
        <v>0</v>
      </c>
      <c r="AB144" s="50">
        <f t="shared" si="525"/>
        <v>0</v>
      </c>
      <c r="AC144" s="50">
        <f>SUM(AC143)</f>
        <v>0</v>
      </c>
      <c r="AD144" s="50">
        <f t="shared" ref="AD144:AE144" si="555">SUM(AD143)</f>
        <v>0</v>
      </c>
      <c r="AE144" s="50">
        <f t="shared" si="555"/>
        <v>0</v>
      </c>
      <c r="AF144" s="50">
        <f t="shared" si="534"/>
        <v>0</v>
      </c>
      <c r="AG144" s="50">
        <f t="shared" si="534"/>
        <v>0</v>
      </c>
      <c r="AH144" s="50">
        <f t="shared" si="534"/>
        <v>0</v>
      </c>
      <c r="AI144" s="50">
        <f t="shared" si="534"/>
        <v>0</v>
      </c>
      <c r="AJ144" s="50">
        <f t="shared" si="534"/>
        <v>0</v>
      </c>
      <c r="AK144" s="50">
        <f t="shared" si="534"/>
        <v>0</v>
      </c>
      <c r="AL144" s="50">
        <f t="shared" si="534"/>
        <v>0</v>
      </c>
      <c r="AM144" s="50">
        <f t="shared" ref="AM144" si="556">SUM(AM143)</f>
        <v>0</v>
      </c>
      <c r="AN144" s="50">
        <f>SUM(AN143)</f>
        <v>0</v>
      </c>
      <c r="AO144" s="50">
        <f t="shared" ref="AO144" si="557">SUM(AO143)</f>
        <v>0</v>
      </c>
      <c r="AP144" s="50">
        <f t="shared" si="418"/>
        <v>0</v>
      </c>
      <c r="AQ144" s="50">
        <f t="shared" ref="AQ144:AR144" si="558">SUM(AQ143)</f>
        <v>0</v>
      </c>
      <c r="AR144" s="50">
        <f t="shared" si="558"/>
        <v>0</v>
      </c>
      <c r="AS144" s="50">
        <f t="shared" ref="AS144:AT144" si="559">SUM(AS143)</f>
        <v>0</v>
      </c>
      <c r="AT144" s="50">
        <f t="shared" si="559"/>
        <v>0</v>
      </c>
      <c r="AU144" s="50">
        <f>SUM(AU143)</f>
        <v>0</v>
      </c>
      <c r="AV144" s="50">
        <f t="shared" ref="AV144" si="560">SUM(AV143)</f>
        <v>0</v>
      </c>
      <c r="AW144" s="50">
        <f>SUM(AW143)</f>
        <v>0</v>
      </c>
      <c r="AX144" s="50">
        <f t="shared" ref="AX144" si="561">SUM(AX143)</f>
        <v>0</v>
      </c>
      <c r="AY144" s="50">
        <f>SUM(AY143)</f>
        <v>0</v>
      </c>
      <c r="AZ144" s="50">
        <f t="shared" ref="AZ144" si="562">SUM(AZ143)</f>
        <v>0</v>
      </c>
      <c r="BA144" s="50">
        <f>SUM(BA143)</f>
        <v>0</v>
      </c>
      <c r="BB144" s="50">
        <f t="shared" ref="BB144" si="563">SUM(BB143)</f>
        <v>0</v>
      </c>
      <c r="BC144" s="50">
        <f>SUM(BC143)</f>
        <v>0</v>
      </c>
      <c r="BD144" s="50">
        <f t="shared" ref="BD144" si="564">SUM(BD143)</f>
        <v>0</v>
      </c>
      <c r="BE144" s="50">
        <f t="shared" si="419"/>
        <v>0</v>
      </c>
      <c r="BF144" s="50">
        <f>SUM(BF143)</f>
        <v>0</v>
      </c>
      <c r="BG144" s="50">
        <f t="shared" ref="BG144:BO144" si="565">SUM(BG143)</f>
        <v>0</v>
      </c>
      <c r="BH144" s="50">
        <f t="shared" si="565"/>
        <v>0</v>
      </c>
      <c r="BI144" s="50">
        <f t="shared" si="565"/>
        <v>0</v>
      </c>
      <c r="BJ144" s="50">
        <f t="shared" si="565"/>
        <v>0</v>
      </c>
      <c r="BK144" s="50">
        <f t="shared" si="565"/>
        <v>0</v>
      </c>
      <c r="BL144" s="50">
        <f t="shared" si="565"/>
        <v>0</v>
      </c>
      <c r="BM144" s="50">
        <f t="shared" si="565"/>
        <v>0</v>
      </c>
      <c r="BN144" s="50">
        <f t="shared" si="565"/>
        <v>0</v>
      </c>
      <c r="BO144" s="50">
        <f t="shared" si="565"/>
        <v>0</v>
      </c>
      <c r="BP144" s="50"/>
      <c r="BQ144" s="50">
        <f t="shared" ref="BQ144:BT144" si="566">SUM(BQ143)</f>
        <v>0</v>
      </c>
      <c r="BR144" s="50">
        <f t="shared" si="566"/>
        <v>0</v>
      </c>
      <c r="BS144" s="50">
        <f t="shared" si="566"/>
        <v>0</v>
      </c>
      <c r="BT144" s="50">
        <f t="shared" si="566"/>
        <v>0</v>
      </c>
      <c r="BU144" s="50">
        <f t="shared" si="526"/>
        <v>0</v>
      </c>
      <c r="BV144" s="50">
        <f>SUM(BV143)</f>
        <v>0</v>
      </c>
      <c r="BW144" s="50">
        <f t="shared" si="504"/>
        <v>0</v>
      </c>
      <c r="BX144" s="50">
        <f>SUM(BX143)</f>
        <v>0</v>
      </c>
      <c r="BY144" s="50">
        <f t="shared" ref="BY144:CA144" si="567">SUM(BY143)</f>
        <v>0</v>
      </c>
      <c r="BZ144" s="50">
        <f t="shared" si="567"/>
        <v>0</v>
      </c>
      <c r="CA144" s="50">
        <f t="shared" si="567"/>
        <v>0</v>
      </c>
      <c r="CB144" s="50">
        <f t="shared" si="505"/>
        <v>0</v>
      </c>
      <c r="CC144" s="50">
        <f t="shared" ref="CC144:CH144" si="568">SUM(CC143)</f>
        <v>0</v>
      </c>
      <c r="CD144" s="50">
        <f t="shared" si="568"/>
        <v>0</v>
      </c>
      <c r="CE144" s="50">
        <f t="shared" si="568"/>
        <v>0</v>
      </c>
      <c r="CF144" s="50">
        <f t="shared" si="568"/>
        <v>0</v>
      </c>
      <c r="CG144" s="50">
        <f t="shared" si="568"/>
        <v>0</v>
      </c>
      <c r="CH144" s="50">
        <f t="shared" si="568"/>
        <v>0</v>
      </c>
      <c r="CI144" s="50">
        <f t="shared" si="527"/>
        <v>0</v>
      </c>
      <c r="CJ144" s="50">
        <f>SUM(CJ143)</f>
        <v>0</v>
      </c>
      <c r="CK144" s="50">
        <f t="shared" si="528"/>
        <v>0</v>
      </c>
      <c r="CL144" s="50">
        <f t="shared" ref="CL144" si="569">SUM(CL143)</f>
        <v>0</v>
      </c>
      <c r="CM144" s="50">
        <f t="shared" si="529"/>
        <v>0</v>
      </c>
      <c r="CN144" s="4"/>
      <c r="CO144" s="50">
        <f>SUM(CO143)</f>
        <v>0</v>
      </c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</row>
    <row r="145" spans="1:132" s="7" customFormat="1" ht="24.95" customHeight="1" x14ac:dyDescent="0.25">
      <c r="A145" s="5">
        <v>8</v>
      </c>
      <c r="B145" s="6" t="s">
        <v>175</v>
      </c>
      <c r="C145" s="50">
        <f>SUM(C141,C144)</f>
        <v>50474</v>
      </c>
      <c r="D145" s="50">
        <f t="shared" ref="D145:F145" si="570">SUM(D141,D144)</f>
        <v>0</v>
      </c>
      <c r="E145" s="57">
        <f t="shared" si="570"/>
        <v>0</v>
      </c>
      <c r="F145" s="50">
        <f t="shared" si="570"/>
        <v>0</v>
      </c>
      <c r="G145" s="50">
        <f t="shared" si="310"/>
        <v>50474</v>
      </c>
      <c r="H145" s="50">
        <f>H141</f>
        <v>0</v>
      </c>
      <c r="I145" s="50">
        <f>I141</f>
        <v>0</v>
      </c>
      <c r="J145" s="50">
        <f>SUM(J141)</f>
        <v>0</v>
      </c>
      <c r="K145" s="50">
        <f>K141</f>
        <v>0</v>
      </c>
      <c r="L145" s="50">
        <f t="shared" si="378"/>
        <v>0</v>
      </c>
      <c r="M145" s="50">
        <f>SUM(M141)</f>
        <v>0</v>
      </c>
      <c r="N145" s="50">
        <f t="shared" si="503"/>
        <v>0</v>
      </c>
      <c r="O145" s="50">
        <f t="shared" ref="O145:AA145" si="571">SUM(O141)</f>
        <v>0</v>
      </c>
      <c r="P145" s="50">
        <f t="shared" si="571"/>
        <v>0</v>
      </c>
      <c r="Q145" s="50">
        <f t="shared" si="571"/>
        <v>0</v>
      </c>
      <c r="R145" s="50">
        <f t="shared" si="571"/>
        <v>0</v>
      </c>
      <c r="S145" s="50">
        <f t="shared" si="571"/>
        <v>0</v>
      </c>
      <c r="T145" s="50">
        <f t="shared" si="571"/>
        <v>0</v>
      </c>
      <c r="U145" s="50">
        <f t="shared" si="571"/>
        <v>0</v>
      </c>
      <c r="V145" s="50">
        <f t="shared" si="571"/>
        <v>0</v>
      </c>
      <c r="W145" s="50">
        <f t="shared" si="571"/>
        <v>0</v>
      </c>
      <c r="X145" s="50">
        <f t="shared" si="571"/>
        <v>0</v>
      </c>
      <c r="Y145" s="50">
        <f t="shared" si="571"/>
        <v>0</v>
      </c>
      <c r="Z145" s="50">
        <f t="shared" si="571"/>
        <v>0</v>
      </c>
      <c r="AA145" s="50">
        <f t="shared" si="571"/>
        <v>0</v>
      </c>
      <c r="AB145" s="50">
        <f t="shared" si="381"/>
        <v>0</v>
      </c>
      <c r="AC145" s="50">
        <f t="shared" ref="AC145:AO145" si="572">SUM(AC141)</f>
        <v>0</v>
      </c>
      <c r="AD145" s="50">
        <f t="shared" si="572"/>
        <v>0</v>
      </c>
      <c r="AE145" s="50">
        <f t="shared" si="572"/>
        <v>0</v>
      </c>
      <c r="AF145" s="50">
        <f t="shared" si="572"/>
        <v>0</v>
      </c>
      <c r="AG145" s="50">
        <f t="shared" si="572"/>
        <v>0</v>
      </c>
      <c r="AH145" s="50">
        <f t="shared" si="572"/>
        <v>0</v>
      </c>
      <c r="AI145" s="50">
        <f t="shared" si="572"/>
        <v>0</v>
      </c>
      <c r="AJ145" s="50">
        <f t="shared" si="572"/>
        <v>0</v>
      </c>
      <c r="AK145" s="50">
        <f t="shared" si="572"/>
        <v>0</v>
      </c>
      <c r="AL145" s="50">
        <f t="shared" si="572"/>
        <v>0</v>
      </c>
      <c r="AM145" s="50">
        <f t="shared" si="572"/>
        <v>0</v>
      </c>
      <c r="AN145" s="50">
        <f t="shared" si="572"/>
        <v>0</v>
      </c>
      <c r="AO145" s="50">
        <f t="shared" si="572"/>
        <v>0</v>
      </c>
      <c r="AP145" s="50">
        <f t="shared" si="418"/>
        <v>0</v>
      </c>
      <c r="AQ145" s="50">
        <f t="shared" ref="AQ145:BD145" si="573">SUM(AQ141)</f>
        <v>0</v>
      </c>
      <c r="AR145" s="50">
        <f t="shared" si="573"/>
        <v>0</v>
      </c>
      <c r="AS145" s="50">
        <f t="shared" si="573"/>
        <v>0</v>
      </c>
      <c r="AT145" s="50">
        <f t="shared" si="573"/>
        <v>0</v>
      </c>
      <c r="AU145" s="50">
        <f t="shared" si="573"/>
        <v>0</v>
      </c>
      <c r="AV145" s="50">
        <f t="shared" si="573"/>
        <v>0</v>
      </c>
      <c r="AW145" s="50">
        <f t="shared" si="573"/>
        <v>0</v>
      </c>
      <c r="AX145" s="50">
        <f t="shared" si="573"/>
        <v>0</v>
      </c>
      <c r="AY145" s="50">
        <f t="shared" si="573"/>
        <v>0</v>
      </c>
      <c r="AZ145" s="50">
        <f t="shared" si="573"/>
        <v>0</v>
      </c>
      <c r="BA145" s="50">
        <f t="shared" si="573"/>
        <v>0</v>
      </c>
      <c r="BB145" s="50">
        <f t="shared" si="573"/>
        <v>0</v>
      </c>
      <c r="BC145" s="50">
        <f t="shared" si="573"/>
        <v>0</v>
      </c>
      <c r="BD145" s="50">
        <f t="shared" si="573"/>
        <v>0</v>
      </c>
      <c r="BE145" s="50">
        <f t="shared" si="419"/>
        <v>0</v>
      </c>
      <c r="BF145" s="50">
        <f t="shared" ref="BF145:BO145" si="574">SUM(BF141)</f>
        <v>0</v>
      </c>
      <c r="BG145" s="50">
        <f t="shared" si="574"/>
        <v>0</v>
      </c>
      <c r="BH145" s="50">
        <f t="shared" si="574"/>
        <v>0</v>
      </c>
      <c r="BI145" s="50">
        <f t="shared" si="574"/>
        <v>0</v>
      </c>
      <c r="BJ145" s="50">
        <f t="shared" si="574"/>
        <v>0</v>
      </c>
      <c r="BK145" s="50">
        <f t="shared" si="574"/>
        <v>0</v>
      </c>
      <c r="BL145" s="50">
        <f t="shared" si="574"/>
        <v>0</v>
      </c>
      <c r="BM145" s="50">
        <f t="shared" si="574"/>
        <v>0</v>
      </c>
      <c r="BN145" s="50">
        <f t="shared" si="574"/>
        <v>0</v>
      </c>
      <c r="BO145" s="50">
        <f t="shared" si="574"/>
        <v>0</v>
      </c>
      <c r="BP145" s="50"/>
      <c r="BQ145" s="50">
        <f>SUM(BQ141)</f>
        <v>0</v>
      </c>
      <c r="BR145" s="50">
        <f>SUM(BR141)</f>
        <v>0</v>
      </c>
      <c r="BS145" s="50">
        <f>SUM(BS141)</f>
        <v>0</v>
      </c>
      <c r="BT145" s="50">
        <f>SUM(BT141)</f>
        <v>0</v>
      </c>
      <c r="BU145" s="50">
        <f t="shared" si="420"/>
        <v>0</v>
      </c>
      <c r="BV145" s="50">
        <f>SUM(BV141)</f>
        <v>0</v>
      </c>
      <c r="BW145" s="50">
        <f t="shared" si="504"/>
        <v>0</v>
      </c>
      <c r="BX145" s="50">
        <f>SUM(BX141)</f>
        <v>0</v>
      </c>
      <c r="BY145" s="50">
        <f>SUM(BY141)</f>
        <v>0</v>
      </c>
      <c r="BZ145" s="50">
        <f>SUM(BZ141)</f>
        <v>0</v>
      </c>
      <c r="CA145" s="50">
        <f>SUM(CA141)</f>
        <v>0</v>
      </c>
      <c r="CB145" s="50">
        <f t="shared" si="505"/>
        <v>0</v>
      </c>
      <c r="CC145" s="50">
        <f t="shared" ref="CC145:CH145" si="575">SUM(CC141)</f>
        <v>0</v>
      </c>
      <c r="CD145" s="50">
        <f t="shared" si="575"/>
        <v>0</v>
      </c>
      <c r="CE145" s="50">
        <f t="shared" si="575"/>
        <v>0</v>
      </c>
      <c r="CF145" s="50">
        <f t="shared" si="575"/>
        <v>0</v>
      </c>
      <c r="CG145" s="50">
        <f t="shared" si="575"/>
        <v>0</v>
      </c>
      <c r="CH145" s="50">
        <f t="shared" si="575"/>
        <v>0</v>
      </c>
      <c r="CI145" s="50">
        <f t="shared" si="392"/>
        <v>0</v>
      </c>
      <c r="CJ145" s="50">
        <f>SUM(CJ141)</f>
        <v>0</v>
      </c>
      <c r="CK145" s="50">
        <f t="shared" si="506"/>
        <v>0</v>
      </c>
      <c r="CL145" s="50">
        <f>SUM(CL141,CL144)</f>
        <v>50474</v>
      </c>
      <c r="CM145" s="50">
        <f t="shared" si="506"/>
        <v>50474</v>
      </c>
      <c r="CN145" s="4"/>
      <c r="CO145" s="50">
        <f>SUM(CO141)</f>
        <v>0</v>
      </c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</row>
    <row r="146" spans="1:132" s="7" customFormat="1" ht="24.95" customHeight="1" x14ac:dyDescent="0.25">
      <c r="A146" s="5"/>
      <c r="B146" s="6" t="s">
        <v>134</v>
      </c>
      <c r="C146" s="50">
        <f>SUM(C134,C138,C145)</f>
        <v>101427678.04000001</v>
      </c>
      <c r="D146" s="50">
        <f>SUM(D134,D138,D145)</f>
        <v>64346755.590000004</v>
      </c>
      <c r="E146" s="57">
        <f t="shared" ref="E146" si="576">SUM(E134,E138,E145)</f>
        <v>89484800</v>
      </c>
      <c r="F146" s="50">
        <f t="shared" ref="F146:AM146" si="577">SUM(F134,F138,F145)</f>
        <v>-13632870.330000002</v>
      </c>
      <c r="G146" s="50">
        <f t="shared" si="577"/>
        <v>87783191.710000008</v>
      </c>
      <c r="H146" s="50">
        <f t="shared" si="577"/>
        <v>27663620</v>
      </c>
      <c r="I146" s="50">
        <f t="shared" si="577"/>
        <v>2490105</v>
      </c>
      <c r="J146" s="50">
        <f t="shared" si="577"/>
        <v>203920</v>
      </c>
      <c r="K146" s="50">
        <f t="shared" si="577"/>
        <v>941107</v>
      </c>
      <c r="L146" s="50">
        <f t="shared" si="577"/>
        <v>31298752</v>
      </c>
      <c r="M146" s="50">
        <f t="shared" si="577"/>
        <v>5385727</v>
      </c>
      <c r="N146" s="50">
        <f t="shared" si="577"/>
        <v>5385727</v>
      </c>
      <c r="O146" s="50">
        <f t="shared" si="577"/>
        <v>5910300</v>
      </c>
      <c r="P146" s="50">
        <f t="shared" si="577"/>
        <v>170000</v>
      </c>
      <c r="Q146" s="50">
        <f t="shared" si="577"/>
        <v>15000</v>
      </c>
      <c r="R146" s="50">
        <f t="shared" si="577"/>
        <v>98000</v>
      </c>
      <c r="S146" s="50">
        <f t="shared" si="577"/>
        <v>7000</v>
      </c>
      <c r="T146" s="50">
        <f t="shared" si="577"/>
        <v>100</v>
      </c>
      <c r="U146" s="50">
        <f t="shared" si="577"/>
        <v>0</v>
      </c>
      <c r="V146" s="50">
        <f t="shared" si="577"/>
        <v>0</v>
      </c>
      <c r="W146" s="50">
        <f t="shared" si="577"/>
        <v>0</v>
      </c>
      <c r="X146" s="50">
        <f t="shared" si="577"/>
        <v>0</v>
      </c>
      <c r="Y146" s="50">
        <f t="shared" si="577"/>
        <v>0</v>
      </c>
      <c r="Z146" s="50">
        <f t="shared" si="577"/>
        <v>0</v>
      </c>
      <c r="AA146" s="50">
        <f t="shared" si="577"/>
        <v>0</v>
      </c>
      <c r="AB146" s="50">
        <f t="shared" si="577"/>
        <v>6200400</v>
      </c>
      <c r="AC146" s="50">
        <f t="shared" si="577"/>
        <v>2450100</v>
      </c>
      <c r="AD146" s="50">
        <f t="shared" si="577"/>
        <v>0</v>
      </c>
      <c r="AE146" s="50">
        <f t="shared" si="577"/>
        <v>120000</v>
      </c>
      <c r="AF146" s="50">
        <f t="shared" si="577"/>
        <v>0</v>
      </c>
      <c r="AG146" s="50">
        <f t="shared" si="577"/>
        <v>421700</v>
      </c>
      <c r="AH146" s="50">
        <f t="shared" si="577"/>
        <v>0</v>
      </c>
      <c r="AI146" s="50">
        <f t="shared" si="577"/>
        <v>0</v>
      </c>
      <c r="AJ146" s="50">
        <f t="shared" si="577"/>
        <v>0</v>
      </c>
      <c r="AK146" s="50">
        <f t="shared" si="577"/>
        <v>248015</v>
      </c>
      <c r="AL146" s="50">
        <f t="shared" si="577"/>
        <v>124000</v>
      </c>
      <c r="AM146" s="50">
        <f t="shared" si="577"/>
        <v>0</v>
      </c>
      <c r="AN146" s="50">
        <f t="shared" ref="AN146:BO146" si="578">SUM(AN134,AN138,AN145)</f>
        <v>115388</v>
      </c>
      <c r="AO146" s="50">
        <f t="shared" si="578"/>
        <v>32728</v>
      </c>
      <c r="AP146" s="50">
        <f t="shared" si="578"/>
        <v>3511931</v>
      </c>
      <c r="AQ146" s="50">
        <f t="shared" si="578"/>
        <v>462939</v>
      </c>
      <c r="AR146" s="50">
        <f t="shared" si="578"/>
        <v>201624</v>
      </c>
      <c r="AS146" s="50">
        <f t="shared" si="578"/>
        <v>0</v>
      </c>
      <c r="AT146" s="50">
        <f t="shared" si="578"/>
        <v>0</v>
      </c>
      <c r="AU146" s="50">
        <f t="shared" si="578"/>
        <v>0</v>
      </c>
      <c r="AV146" s="50">
        <f t="shared" si="578"/>
        <v>605730</v>
      </c>
      <c r="AW146" s="50">
        <f t="shared" si="578"/>
        <v>0</v>
      </c>
      <c r="AX146" s="50">
        <f t="shared" si="578"/>
        <v>142852</v>
      </c>
      <c r="AY146" s="50">
        <f t="shared" si="578"/>
        <v>0</v>
      </c>
      <c r="AZ146" s="50">
        <f t="shared" si="578"/>
        <v>495441</v>
      </c>
      <c r="BA146" s="50">
        <f t="shared" si="578"/>
        <v>0</v>
      </c>
      <c r="BB146" s="50">
        <f t="shared" si="578"/>
        <v>409182</v>
      </c>
      <c r="BC146" s="50">
        <f t="shared" si="578"/>
        <v>0</v>
      </c>
      <c r="BD146" s="50">
        <f t="shared" si="578"/>
        <v>467139</v>
      </c>
      <c r="BE146" s="50">
        <f t="shared" si="578"/>
        <v>2784907</v>
      </c>
      <c r="BF146" s="50">
        <f t="shared" si="578"/>
        <v>37563</v>
      </c>
      <c r="BG146" s="50">
        <f t="shared" si="578"/>
        <v>25000</v>
      </c>
      <c r="BH146" s="50">
        <f t="shared" si="578"/>
        <v>0</v>
      </c>
      <c r="BI146" s="50">
        <f t="shared" si="578"/>
        <v>15000</v>
      </c>
      <c r="BJ146" s="50">
        <f t="shared" si="578"/>
        <v>49335</v>
      </c>
      <c r="BK146" s="50">
        <f t="shared" si="578"/>
        <v>94185</v>
      </c>
      <c r="BL146" s="50">
        <f t="shared" si="578"/>
        <v>0</v>
      </c>
      <c r="BM146" s="50">
        <f t="shared" si="578"/>
        <v>0</v>
      </c>
      <c r="BN146" s="50">
        <f t="shared" si="578"/>
        <v>141886</v>
      </c>
      <c r="BO146" s="50">
        <f t="shared" si="578"/>
        <v>0</v>
      </c>
      <c r="BP146" s="50"/>
      <c r="BQ146" s="50">
        <f t="shared" ref="BQ146:CM146" si="579">SUM(BQ134,BQ138,BQ145)</f>
        <v>126274</v>
      </c>
      <c r="BR146" s="50">
        <f t="shared" si="579"/>
        <v>0</v>
      </c>
      <c r="BS146" s="50">
        <f t="shared" si="579"/>
        <v>145705</v>
      </c>
      <c r="BT146" s="50">
        <f t="shared" si="579"/>
        <v>414835</v>
      </c>
      <c r="BU146" s="50">
        <f t="shared" si="579"/>
        <v>1049783</v>
      </c>
      <c r="BV146" s="50">
        <f t="shared" si="579"/>
        <v>980000</v>
      </c>
      <c r="BW146" s="50">
        <f t="shared" si="579"/>
        <v>980000</v>
      </c>
      <c r="BX146" s="50">
        <f t="shared" si="579"/>
        <v>33188517.710000001</v>
      </c>
      <c r="BY146" s="50">
        <f t="shared" si="579"/>
        <v>520394</v>
      </c>
      <c r="BZ146" s="50">
        <f t="shared" si="579"/>
        <v>0</v>
      </c>
      <c r="CA146" s="50">
        <f t="shared" si="579"/>
        <v>1841230</v>
      </c>
      <c r="CB146" s="50">
        <f t="shared" si="579"/>
        <v>35550141.710000001</v>
      </c>
      <c r="CC146" s="50">
        <f t="shared" si="579"/>
        <v>111543</v>
      </c>
      <c r="CD146" s="50">
        <f t="shared" si="579"/>
        <v>134145</v>
      </c>
      <c r="CE146" s="50">
        <f t="shared" si="579"/>
        <v>435000</v>
      </c>
      <c r="CF146" s="50">
        <f t="shared" si="579"/>
        <v>268388</v>
      </c>
      <c r="CG146" s="50">
        <f t="shared" si="579"/>
        <v>15000</v>
      </c>
      <c r="CH146" s="50">
        <f t="shared" si="579"/>
        <v>0</v>
      </c>
      <c r="CI146" s="50">
        <f t="shared" si="579"/>
        <v>964076</v>
      </c>
      <c r="CJ146" s="50">
        <f t="shared" si="579"/>
        <v>7000</v>
      </c>
      <c r="CK146" s="50">
        <f t="shared" si="579"/>
        <v>7000</v>
      </c>
      <c r="CL146" s="50">
        <f t="shared" si="579"/>
        <v>50474</v>
      </c>
      <c r="CM146" s="50">
        <f t="shared" si="579"/>
        <v>50474</v>
      </c>
      <c r="CN146" s="4"/>
      <c r="CO146" s="50">
        <f>SUM(CO134,CO138,CO145)</f>
        <v>34177787</v>
      </c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</row>
    <row r="147" spans="1:132" s="16" customFormat="1" ht="24.95" customHeight="1" x14ac:dyDescent="0.25">
      <c r="A147" s="23"/>
      <c r="B147" s="23"/>
      <c r="C147" s="59"/>
      <c r="D147" s="59"/>
      <c r="E147" s="82"/>
      <c r="F147" s="59"/>
      <c r="G147" s="60"/>
      <c r="H147" s="61"/>
      <c r="I147" s="62"/>
      <c r="J147" s="59"/>
      <c r="K147" s="63"/>
      <c r="L147" s="64"/>
      <c r="M147" s="59"/>
      <c r="N147" s="65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65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65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65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65"/>
      <c r="BV147" s="59"/>
      <c r="BW147" s="65"/>
      <c r="BX147" s="59"/>
      <c r="BY147" s="59"/>
      <c r="BZ147" s="59"/>
      <c r="CA147" s="59"/>
      <c r="CB147" s="65"/>
      <c r="CC147" s="59"/>
      <c r="CD147" s="59"/>
      <c r="CE147" s="59"/>
      <c r="CF147" s="59"/>
      <c r="CG147" s="59"/>
      <c r="CH147" s="59"/>
      <c r="CI147" s="66">
        <f>SUM(CC147:CH147)</f>
        <v>0</v>
      </c>
      <c r="CJ147" s="59"/>
      <c r="CK147" s="65"/>
      <c r="CL147" s="59"/>
      <c r="CM147" s="65"/>
      <c r="CO147" s="59"/>
    </row>
    <row r="148" spans="1:132" s="7" customFormat="1" ht="24.95" customHeight="1" x14ac:dyDescent="0.25">
      <c r="A148" s="5"/>
      <c r="B148" s="6" t="s">
        <v>121</v>
      </c>
      <c r="C148" s="67">
        <f>C146-C98</f>
        <v>5053363.7629000098</v>
      </c>
      <c r="D148" s="67">
        <f>D146-D98</f>
        <v>-10506230.980000004</v>
      </c>
      <c r="E148" s="83">
        <f>E146-E98</f>
        <v>8065590</v>
      </c>
      <c r="F148" s="67">
        <f>F146-F98</f>
        <v>-1323355.602900004</v>
      </c>
      <c r="G148" s="50">
        <f>SUM(L148,N148,AB148,AP148,BE148,BU148,BW148,CB148,CI148:CI148,CK148,CM148)</f>
        <v>4773467.1600000039</v>
      </c>
      <c r="H148" s="67">
        <f>H146-H98</f>
        <v>0</v>
      </c>
      <c r="I148" s="67">
        <f>I146-I98</f>
        <v>0</v>
      </c>
      <c r="J148" s="67">
        <f>J146-J98</f>
        <v>0</v>
      </c>
      <c r="K148" s="67">
        <f>K146-K98</f>
        <v>174607</v>
      </c>
      <c r="L148" s="50">
        <f>SUM(L136,L147)</f>
        <v>0</v>
      </c>
      <c r="M148" s="67">
        <f t="shared" ref="M148:AR148" si="580">M146-M98</f>
        <v>183884.80000000075</v>
      </c>
      <c r="N148" s="67">
        <f t="shared" si="580"/>
        <v>183884.80000000075</v>
      </c>
      <c r="O148" s="67">
        <f t="shared" si="580"/>
        <v>-389436</v>
      </c>
      <c r="P148" s="67">
        <f t="shared" si="580"/>
        <v>99000</v>
      </c>
      <c r="Q148" s="67">
        <f t="shared" si="580"/>
        <v>1900</v>
      </c>
      <c r="R148" s="67">
        <f t="shared" si="580"/>
        <v>32588</v>
      </c>
      <c r="S148" s="67">
        <f t="shared" si="580"/>
        <v>3020</v>
      </c>
      <c r="T148" s="67">
        <f t="shared" si="580"/>
        <v>-401700</v>
      </c>
      <c r="U148" s="67">
        <f t="shared" si="580"/>
        <v>0</v>
      </c>
      <c r="V148" s="67">
        <f t="shared" si="580"/>
        <v>-5000</v>
      </c>
      <c r="W148" s="67">
        <f t="shared" si="580"/>
        <v>-3000</v>
      </c>
      <c r="X148" s="67">
        <f t="shared" si="580"/>
        <v>-400</v>
      </c>
      <c r="Y148" s="67">
        <f t="shared" si="580"/>
        <v>-400</v>
      </c>
      <c r="Z148" s="67">
        <f t="shared" si="580"/>
        <v>-39000</v>
      </c>
      <c r="AA148" s="67">
        <f t="shared" si="580"/>
        <v>0</v>
      </c>
      <c r="AB148" s="67">
        <f t="shared" si="580"/>
        <v>-702428</v>
      </c>
      <c r="AC148" s="67">
        <f t="shared" si="580"/>
        <v>846200</v>
      </c>
      <c r="AD148" s="67">
        <f t="shared" si="580"/>
        <v>0</v>
      </c>
      <c r="AE148" s="67">
        <f t="shared" si="580"/>
        <v>-38400</v>
      </c>
      <c r="AF148" s="67">
        <f t="shared" si="580"/>
        <v>0</v>
      </c>
      <c r="AG148" s="67">
        <f t="shared" si="580"/>
        <v>-500</v>
      </c>
      <c r="AH148" s="67">
        <f t="shared" si="580"/>
        <v>0</v>
      </c>
      <c r="AI148" s="67">
        <f t="shared" si="580"/>
        <v>0</v>
      </c>
      <c r="AJ148" s="67">
        <f t="shared" si="580"/>
        <v>0</v>
      </c>
      <c r="AK148" s="67">
        <f t="shared" si="580"/>
        <v>-83010</v>
      </c>
      <c r="AL148" s="67">
        <f t="shared" si="580"/>
        <v>0</v>
      </c>
      <c r="AM148" s="67">
        <f t="shared" si="580"/>
        <v>-62152</v>
      </c>
      <c r="AN148" s="67">
        <f t="shared" si="580"/>
        <v>3000</v>
      </c>
      <c r="AO148" s="67">
        <f t="shared" si="580"/>
        <v>3370</v>
      </c>
      <c r="AP148" s="67">
        <f t="shared" si="580"/>
        <v>661208</v>
      </c>
      <c r="AQ148" s="67">
        <f t="shared" si="580"/>
        <v>-757789</v>
      </c>
      <c r="AR148" s="67">
        <f t="shared" si="580"/>
        <v>-5625</v>
      </c>
      <c r="AS148" s="67">
        <f t="shared" ref="AS148:BO148" si="581">AS146-AS98</f>
        <v>0</v>
      </c>
      <c r="AT148" s="67">
        <f t="shared" si="581"/>
        <v>0</v>
      </c>
      <c r="AU148" s="67">
        <f t="shared" si="581"/>
        <v>0</v>
      </c>
      <c r="AV148" s="67">
        <f t="shared" si="581"/>
        <v>369313</v>
      </c>
      <c r="AW148" s="67">
        <f t="shared" si="581"/>
        <v>0</v>
      </c>
      <c r="AX148" s="67">
        <f t="shared" si="581"/>
        <v>112752</v>
      </c>
      <c r="AY148" s="67">
        <f t="shared" si="581"/>
        <v>0</v>
      </c>
      <c r="AZ148" s="67">
        <f t="shared" si="581"/>
        <v>414591</v>
      </c>
      <c r="BA148" s="67">
        <f t="shared" si="581"/>
        <v>0</v>
      </c>
      <c r="BB148" s="67">
        <f t="shared" si="581"/>
        <v>-6478</v>
      </c>
      <c r="BC148" s="67">
        <f t="shared" si="581"/>
        <v>0</v>
      </c>
      <c r="BD148" s="67">
        <f t="shared" si="581"/>
        <v>-253181</v>
      </c>
      <c r="BE148" s="67">
        <f t="shared" si="581"/>
        <v>-126817</v>
      </c>
      <c r="BF148" s="67">
        <f t="shared" si="581"/>
        <v>-437</v>
      </c>
      <c r="BG148" s="67">
        <f t="shared" si="581"/>
        <v>-19937</v>
      </c>
      <c r="BH148" s="67">
        <f t="shared" si="581"/>
        <v>0</v>
      </c>
      <c r="BI148" s="67">
        <f t="shared" si="581"/>
        <v>10000</v>
      </c>
      <c r="BJ148" s="67">
        <f t="shared" si="581"/>
        <v>19335</v>
      </c>
      <c r="BK148" s="67">
        <f t="shared" si="581"/>
        <v>0</v>
      </c>
      <c r="BL148" s="67">
        <f t="shared" si="581"/>
        <v>0</v>
      </c>
      <c r="BM148" s="67">
        <f t="shared" si="581"/>
        <v>0</v>
      </c>
      <c r="BN148" s="67">
        <f t="shared" si="581"/>
        <v>114886</v>
      </c>
      <c r="BO148" s="67">
        <f t="shared" si="581"/>
        <v>-1500</v>
      </c>
      <c r="BP148" s="67"/>
      <c r="BQ148" s="67">
        <f t="shared" ref="BQ148:CM148" si="582">BQ146-BQ98</f>
        <v>108203</v>
      </c>
      <c r="BR148" s="67">
        <f t="shared" si="582"/>
        <v>0</v>
      </c>
      <c r="BS148" s="67">
        <f t="shared" si="582"/>
        <v>-15243</v>
      </c>
      <c r="BT148" s="67">
        <f t="shared" si="582"/>
        <v>-74541</v>
      </c>
      <c r="BU148" s="67">
        <f t="shared" si="582"/>
        <v>140766</v>
      </c>
      <c r="BV148" s="67">
        <f t="shared" si="582"/>
        <v>-292763</v>
      </c>
      <c r="BW148" s="67">
        <f t="shared" si="582"/>
        <v>-292763</v>
      </c>
      <c r="BX148" s="67">
        <f t="shared" si="582"/>
        <v>3711411.3600000031</v>
      </c>
      <c r="BY148" s="67">
        <f t="shared" si="582"/>
        <v>-28132</v>
      </c>
      <c r="BZ148" s="67">
        <f t="shared" si="582"/>
        <v>0</v>
      </c>
      <c r="CA148" s="67">
        <f t="shared" si="582"/>
        <v>951595</v>
      </c>
      <c r="CB148" s="67">
        <f t="shared" si="582"/>
        <v>4634874.3600000031</v>
      </c>
      <c r="CC148" s="67">
        <f t="shared" si="582"/>
        <v>4848</v>
      </c>
      <c r="CD148" s="67">
        <f t="shared" si="582"/>
        <v>62557</v>
      </c>
      <c r="CE148" s="67">
        <f t="shared" si="582"/>
        <v>114299</v>
      </c>
      <c r="CF148" s="67">
        <f t="shared" si="582"/>
        <v>32564</v>
      </c>
      <c r="CG148" s="67">
        <f t="shared" si="582"/>
        <v>10000</v>
      </c>
      <c r="CH148" s="67">
        <f t="shared" si="582"/>
        <v>0</v>
      </c>
      <c r="CI148" s="67">
        <f t="shared" si="582"/>
        <v>224268</v>
      </c>
      <c r="CJ148" s="67">
        <f t="shared" si="582"/>
        <v>0</v>
      </c>
      <c r="CK148" s="67">
        <f t="shared" si="582"/>
        <v>0</v>
      </c>
      <c r="CL148" s="67">
        <f t="shared" si="582"/>
        <v>50474</v>
      </c>
      <c r="CM148" s="67">
        <f t="shared" si="582"/>
        <v>50474</v>
      </c>
      <c r="CN148" s="4"/>
      <c r="CO148" s="67">
        <f>CO146-CO98</f>
        <v>-501161</v>
      </c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</row>
    <row r="149" spans="1:132" ht="24.95" customHeight="1" x14ac:dyDescent="0.3">
      <c r="C149" s="68"/>
      <c r="D149" s="68"/>
      <c r="E149" s="84"/>
      <c r="F149" s="68"/>
      <c r="G149" s="69"/>
      <c r="H149" s="69"/>
      <c r="I149" s="68"/>
      <c r="J149" s="68"/>
      <c r="K149" s="68"/>
      <c r="L149" s="70"/>
      <c r="M149" s="68"/>
      <c r="N149" s="70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70"/>
      <c r="AC149" s="68"/>
      <c r="AD149" s="68"/>
      <c r="AE149" s="68"/>
      <c r="AF149" s="68"/>
      <c r="AG149" s="68"/>
      <c r="AH149" s="84">
        <v>0</v>
      </c>
      <c r="AI149" s="68"/>
      <c r="AJ149" s="84">
        <v>0</v>
      </c>
      <c r="AK149" s="68"/>
      <c r="AL149" s="68"/>
      <c r="AM149" s="68"/>
      <c r="AN149" s="68"/>
      <c r="AO149" s="68"/>
      <c r="AP149" s="70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70"/>
      <c r="BV149" s="68"/>
      <c r="BW149" s="70"/>
      <c r="BX149" s="68"/>
      <c r="BY149" s="68"/>
      <c r="BZ149" s="68"/>
      <c r="CA149" s="68"/>
      <c r="CB149" s="70"/>
      <c r="CC149" s="68"/>
      <c r="CD149" s="68"/>
      <c r="CE149" s="68"/>
      <c r="CF149" s="68"/>
      <c r="CG149" s="68"/>
      <c r="CH149" s="68"/>
      <c r="CI149" s="70"/>
      <c r="CJ149" s="68"/>
      <c r="CK149" s="70"/>
      <c r="CL149" s="68"/>
      <c r="CM149" s="70"/>
      <c r="CO149" s="68"/>
    </row>
    <row r="150" spans="1:132" s="7" customFormat="1" ht="24.95" customHeight="1" x14ac:dyDescent="0.25">
      <c r="A150" s="5"/>
      <c r="B150" s="6" t="s">
        <v>145</v>
      </c>
      <c r="C150" s="49">
        <v>-4773467.16</v>
      </c>
      <c r="D150" s="49">
        <v>-4773467.16</v>
      </c>
      <c r="E150" s="57">
        <v>-4773467.16</v>
      </c>
      <c r="F150" s="49"/>
      <c r="G150" s="50">
        <f t="shared" ref="G150:G151" si="583">SUM(L150,N150,AB150,AP150,BE150,BU150,BW150,CB150,CI150:CI150,CK150,CM150)</f>
        <v>-4773467.159992544</v>
      </c>
      <c r="H150" s="71">
        <v>0</v>
      </c>
      <c r="I150" s="71">
        <v>0</v>
      </c>
      <c r="J150" s="49">
        <v>0</v>
      </c>
      <c r="K150" s="87">
        <v>329037.37</v>
      </c>
      <c r="L150" s="50">
        <f>SUM(H150:K150)</f>
        <v>329037.37</v>
      </c>
      <c r="M150" s="49">
        <v>7.4552372097969055E-6</v>
      </c>
      <c r="N150" s="50">
        <f>SUM(M150)</f>
        <v>7.4552372097969055E-6</v>
      </c>
      <c r="O150" s="72">
        <v>1068424.07</v>
      </c>
      <c r="P150" s="72">
        <v>1383162.99</v>
      </c>
      <c r="Q150" s="85">
        <v>84932.62</v>
      </c>
      <c r="R150" s="85">
        <v>-21777.49</v>
      </c>
      <c r="S150" s="85">
        <v>1515.49</v>
      </c>
      <c r="T150" s="85">
        <v>-305533.86</v>
      </c>
      <c r="U150" s="85">
        <v>1500</v>
      </c>
      <c r="V150" s="85">
        <v>-6644.52</v>
      </c>
      <c r="W150" s="85">
        <v>-1844.9299999999998</v>
      </c>
      <c r="X150" s="85">
        <v>-1468.7499999999991</v>
      </c>
      <c r="Y150" s="85">
        <v>0</v>
      </c>
      <c r="Z150" s="85">
        <v>-8565.73</v>
      </c>
      <c r="AA150" s="85">
        <v>-15554.57</v>
      </c>
      <c r="AB150" s="50">
        <f>SUM(O150:AA150)</f>
        <v>2178145.3200000003</v>
      </c>
      <c r="AC150" s="49">
        <v>2349715.91</v>
      </c>
      <c r="AD150" s="49">
        <v>0</v>
      </c>
      <c r="AE150" s="72">
        <v>108676.47</v>
      </c>
      <c r="AF150" s="85">
        <v>-361.03</v>
      </c>
      <c r="AG150" s="85">
        <v>1142.32</v>
      </c>
      <c r="AH150" s="85">
        <v>-68478.42</v>
      </c>
      <c r="AI150" s="85">
        <v>-44912.66</v>
      </c>
      <c r="AJ150" s="85">
        <v>66776.14</v>
      </c>
      <c r="AK150" s="85">
        <v>50548.959999999999</v>
      </c>
      <c r="AL150" s="72">
        <v>0</v>
      </c>
      <c r="AM150" s="85">
        <v>93256</v>
      </c>
      <c r="AN150" s="85">
        <v>-3000</v>
      </c>
      <c r="AO150" s="85">
        <v>-3000.01</v>
      </c>
      <c r="AP150" s="50">
        <f>SUM(AC150:AO150)</f>
        <v>2550363.6800000006</v>
      </c>
      <c r="AQ150" s="85">
        <v>-743927.05</v>
      </c>
      <c r="AR150" s="85">
        <v>106084.43</v>
      </c>
      <c r="AS150" s="85">
        <v>-3567.75</v>
      </c>
      <c r="AT150" s="85">
        <v>-77622.070000000007</v>
      </c>
      <c r="AU150" s="72">
        <v>0</v>
      </c>
      <c r="AV150" s="85">
        <v>-64357.04</v>
      </c>
      <c r="AW150" s="72">
        <v>0</v>
      </c>
      <c r="AX150" s="85">
        <v>67299.319999999978</v>
      </c>
      <c r="AY150" s="72">
        <v>0</v>
      </c>
      <c r="AZ150" s="85">
        <v>-75437.570000000007</v>
      </c>
      <c r="BA150" s="72">
        <v>0</v>
      </c>
      <c r="BB150" s="85">
        <v>-166876.51999999999</v>
      </c>
      <c r="BC150" s="72">
        <v>0</v>
      </c>
      <c r="BD150" s="85">
        <v>123520.98</v>
      </c>
      <c r="BE150" s="50">
        <f>SUM(AQ150:BD150)</f>
        <v>-834883.27000000025</v>
      </c>
      <c r="BF150" s="72">
        <v>-37563.120000000003</v>
      </c>
      <c r="BG150" s="85">
        <v>27252.639999999999</v>
      </c>
      <c r="BH150" s="72">
        <v>1500</v>
      </c>
      <c r="BI150" s="49">
        <v>-5569.69</v>
      </c>
      <c r="BJ150" s="85">
        <v>395.48</v>
      </c>
      <c r="BK150" s="85">
        <v>0</v>
      </c>
      <c r="BL150" s="85">
        <v>-21041.96</v>
      </c>
      <c r="BM150" s="85">
        <v>19202.14</v>
      </c>
      <c r="BN150" s="72"/>
      <c r="BO150" s="85">
        <v>9949.2200000000012</v>
      </c>
      <c r="BP150" s="72"/>
      <c r="BQ150" s="85">
        <v>223729.18</v>
      </c>
      <c r="BR150" s="85">
        <v>64316.2</v>
      </c>
      <c r="BS150" s="85">
        <v>-63300.87</v>
      </c>
      <c r="BT150" s="72">
        <v>0</v>
      </c>
      <c r="BU150" s="50">
        <f>SUM(BF150:BT150)</f>
        <v>218869.21999999997</v>
      </c>
      <c r="BV150" s="85">
        <v>-349912.11</v>
      </c>
      <c r="BW150" s="50">
        <f>SUM(BV150:BV150)</f>
        <v>-349912.11</v>
      </c>
      <c r="BX150" s="85">
        <v>-8809813.1999999993</v>
      </c>
      <c r="BY150" s="85">
        <v>-598.91999999999996</v>
      </c>
      <c r="BZ150" s="86">
        <v>-2701.24</v>
      </c>
      <c r="CA150" s="49">
        <v>0</v>
      </c>
      <c r="CB150" s="50">
        <f>SUM(BX150:CA150)</f>
        <v>-8813113.3599999994</v>
      </c>
      <c r="CC150" s="85">
        <v>-1500.01</v>
      </c>
      <c r="CD150" s="49"/>
      <c r="CE150" s="49"/>
      <c r="CF150" s="49"/>
      <c r="CH150" s="49"/>
      <c r="CI150" s="50">
        <f>SUM(CC150:CH150)</f>
        <v>-1500.01</v>
      </c>
      <c r="CJ150" s="51"/>
      <c r="CK150" s="50">
        <f t="shared" ref="CK150:CM150" si="584">SUM(CJ150)</f>
        <v>0</v>
      </c>
      <c r="CL150" s="86">
        <v>-50474</v>
      </c>
      <c r="CM150" s="50">
        <f t="shared" si="584"/>
        <v>-50474</v>
      </c>
      <c r="CN150" s="4"/>
      <c r="CO150" s="72">
        <v>-8809813.1999999993</v>
      </c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</row>
    <row r="151" spans="1:132" s="7" customFormat="1" ht="24.95" customHeight="1" x14ac:dyDescent="0.25">
      <c r="A151" s="5"/>
      <c r="B151" s="6" t="s">
        <v>146</v>
      </c>
      <c r="C151" s="67">
        <f>C148+C150</f>
        <v>279896.6029000096</v>
      </c>
      <c r="D151" s="67">
        <f>D148+D150</f>
        <v>-15279698.140000004</v>
      </c>
      <c r="E151" s="83">
        <f>E148+E150</f>
        <v>3292122.84</v>
      </c>
      <c r="F151" s="67">
        <f>F148+F150</f>
        <v>-1323355.602900004</v>
      </c>
      <c r="G151" s="50">
        <f t="shared" si="583"/>
        <v>7.4601266533136368E-6</v>
      </c>
      <c r="H151" s="67">
        <f t="shared" ref="H151" si="585">H148+H150</f>
        <v>0</v>
      </c>
      <c r="I151" s="67">
        <f t="shared" ref="I151" si="586">I148+I150</f>
        <v>0</v>
      </c>
      <c r="J151" s="67">
        <f t="shared" ref="J151" si="587">J148+J150</f>
        <v>0</v>
      </c>
      <c r="K151" s="67">
        <f t="shared" ref="K151" si="588">K148+K150</f>
        <v>503644.37</v>
      </c>
      <c r="L151" s="67">
        <f t="shared" ref="L151" si="589">L148+L150</f>
        <v>329037.37</v>
      </c>
      <c r="M151" s="67">
        <f t="shared" ref="M151" si="590">M148+M150</f>
        <v>183884.80000745598</v>
      </c>
      <c r="N151" s="67">
        <f t="shared" ref="N151" si="591">N148+N150</f>
        <v>183884.80000745598</v>
      </c>
      <c r="O151" s="67">
        <f t="shared" ref="O151" si="592">O148+O150</f>
        <v>678988.07000000007</v>
      </c>
      <c r="P151" s="67">
        <f t="shared" ref="P151" si="593">P148+P150</f>
        <v>1482162.99</v>
      </c>
      <c r="Q151" s="67">
        <f t="shared" ref="Q151" si="594">Q148+Q150</f>
        <v>86832.62</v>
      </c>
      <c r="R151" s="67">
        <f t="shared" ref="R151" si="595">R148+R150</f>
        <v>10810.509999999998</v>
      </c>
      <c r="S151" s="67">
        <f t="shared" ref="S151" si="596">S148+S150</f>
        <v>4535.49</v>
      </c>
      <c r="T151" s="67">
        <f t="shared" ref="T151" si="597">T148+T150</f>
        <v>-707233.86</v>
      </c>
      <c r="U151" s="67">
        <f t="shared" ref="U151" si="598">U148+U150</f>
        <v>1500</v>
      </c>
      <c r="V151" s="67">
        <f t="shared" ref="V151" si="599">V148+V150</f>
        <v>-11644.52</v>
      </c>
      <c r="W151" s="67">
        <f t="shared" ref="W151" si="600">W148+W150</f>
        <v>-4844.93</v>
      </c>
      <c r="X151" s="67">
        <f t="shared" ref="X151" si="601">X148+X150</f>
        <v>-1868.7499999999991</v>
      </c>
      <c r="Y151" s="67">
        <f t="shared" ref="Y151" si="602">Y148+Y150</f>
        <v>-400</v>
      </c>
      <c r="Z151" s="67">
        <f t="shared" ref="Z151" si="603">Z148+Z150</f>
        <v>-47565.729999999996</v>
      </c>
      <c r="AA151" s="67">
        <f t="shared" ref="AA151" si="604">AA148+AA150</f>
        <v>-15554.57</v>
      </c>
      <c r="AB151" s="67">
        <f t="shared" ref="AB151" si="605">AB148+AB150</f>
        <v>1475717.3200000003</v>
      </c>
      <c r="AC151" s="67">
        <f t="shared" ref="AC151" si="606">AC148+AC150</f>
        <v>3195915.91</v>
      </c>
      <c r="AD151" s="67">
        <f t="shared" ref="AD151" si="607">AD148+AD150</f>
        <v>0</v>
      </c>
      <c r="AE151" s="67">
        <f t="shared" ref="AE151" si="608">AE148+AE150</f>
        <v>70276.47</v>
      </c>
      <c r="AF151" s="67">
        <f t="shared" ref="AF151" si="609">AF148+AF150</f>
        <v>-361.03</v>
      </c>
      <c r="AG151" s="67">
        <f t="shared" ref="AG151" si="610">AG148+AG150</f>
        <v>642.31999999999994</v>
      </c>
      <c r="AH151" s="67">
        <f t="shared" ref="AH151" si="611">AH148+AH150</f>
        <v>-68478.42</v>
      </c>
      <c r="AI151" s="67">
        <f t="shared" ref="AI151" si="612">AI148+AI150</f>
        <v>-44912.66</v>
      </c>
      <c r="AJ151" s="67">
        <f t="shared" ref="AJ151" si="613">AJ148+AJ150</f>
        <v>66776.14</v>
      </c>
      <c r="AK151" s="67">
        <f t="shared" ref="AK151" si="614">AK148+AK150</f>
        <v>-32461.040000000001</v>
      </c>
      <c r="AL151" s="67">
        <f t="shared" ref="AL151" si="615">AL148+AL150</f>
        <v>0</v>
      </c>
      <c r="AM151" s="67">
        <f t="shared" ref="AM151" si="616">AM148+AM150</f>
        <v>31104</v>
      </c>
      <c r="AN151" s="67">
        <f t="shared" ref="AN151" si="617">AN148+AN150</f>
        <v>0</v>
      </c>
      <c r="AO151" s="67">
        <f t="shared" ref="AO151" si="618">AO148+AO150</f>
        <v>369.98999999999978</v>
      </c>
      <c r="AP151" s="67">
        <f t="shared" ref="AP151" si="619">AP148+AP150</f>
        <v>3211571.6800000006</v>
      </c>
      <c r="AQ151" s="67">
        <f t="shared" ref="AQ151" si="620">AQ148+AQ150</f>
        <v>-1501716.05</v>
      </c>
      <c r="AR151" s="67">
        <f t="shared" ref="AR151" si="621">AR148+AR150</f>
        <v>100459.43</v>
      </c>
      <c r="AS151" s="67">
        <f t="shared" ref="AS151" si="622">AS148+AS150</f>
        <v>-3567.75</v>
      </c>
      <c r="AT151" s="67">
        <f t="shared" ref="AT151" si="623">AT148+AT150</f>
        <v>-77622.070000000007</v>
      </c>
      <c r="AU151" s="67">
        <f t="shared" ref="AU151" si="624">AU148+AU150</f>
        <v>0</v>
      </c>
      <c r="AV151" s="67">
        <f t="shared" ref="AV151" si="625">AV148+AV150</f>
        <v>304955.96000000002</v>
      </c>
      <c r="AW151" s="67">
        <f t="shared" ref="AW151" si="626">AW148+AW150</f>
        <v>0</v>
      </c>
      <c r="AX151" s="67">
        <f t="shared" ref="AX151" si="627">AX148+AX150</f>
        <v>180051.31999999998</v>
      </c>
      <c r="AY151" s="67">
        <f t="shared" ref="AY151" si="628">AY148+AY150</f>
        <v>0</v>
      </c>
      <c r="AZ151" s="67">
        <f t="shared" ref="AZ151" si="629">AZ148+AZ150</f>
        <v>339153.43</v>
      </c>
      <c r="BA151" s="67">
        <f t="shared" ref="BA151" si="630">BA148+BA150</f>
        <v>0</v>
      </c>
      <c r="BB151" s="67">
        <f t="shared" ref="BB151" si="631">BB148+BB150</f>
        <v>-173354.52</v>
      </c>
      <c r="BC151" s="67">
        <f t="shared" ref="BC151" si="632">BC148+BC150</f>
        <v>0</v>
      </c>
      <c r="BD151" s="67">
        <f t="shared" ref="BD151" si="633">BD148+BD150</f>
        <v>-129660.02</v>
      </c>
      <c r="BE151" s="67">
        <f t="shared" ref="BE151" si="634">BE148+BE150</f>
        <v>-961700.27000000025</v>
      </c>
      <c r="BF151" s="67">
        <f t="shared" ref="BF151" si="635">BF148+BF150</f>
        <v>-38000.120000000003</v>
      </c>
      <c r="BG151" s="67">
        <f t="shared" ref="BG151" si="636">BG148+BG150</f>
        <v>7315.6399999999994</v>
      </c>
      <c r="BH151" s="67">
        <f t="shared" ref="BH151" si="637">BH148+BH150</f>
        <v>1500</v>
      </c>
      <c r="BI151" s="67">
        <f t="shared" ref="BI151" si="638">BI148+BI150</f>
        <v>4430.3100000000004</v>
      </c>
      <c r="BJ151" s="67">
        <f t="shared" ref="BJ151" si="639">BJ148+BJ150</f>
        <v>19730.48</v>
      </c>
      <c r="BK151" s="67">
        <f t="shared" ref="BK151" si="640">BK148+BK150</f>
        <v>0</v>
      </c>
      <c r="BL151" s="67">
        <f t="shared" ref="BL151" si="641">BL148+BL150</f>
        <v>-21041.96</v>
      </c>
      <c r="BM151" s="67">
        <f t="shared" ref="BM151" si="642">BM148+BM150</f>
        <v>19202.14</v>
      </c>
      <c r="BN151" s="67">
        <f t="shared" ref="BN151" si="643">BN148+BN150</f>
        <v>114886</v>
      </c>
      <c r="BO151" s="67">
        <f t="shared" ref="BO151" si="644">BO148+BO150</f>
        <v>8449.2200000000012</v>
      </c>
      <c r="BP151" s="67">
        <f t="shared" ref="BP151" si="645">BP148+BP150</f>
        <v>0</v>
      </c>
      <c r="BQ151" s="67">
        <f t="shared" ref="BQ151" si="646">BQ148+BQ150</f>
        <v>331932.18</v>
      </c>
      <c r="BR151" s="67">
        <f t="shared" ref="BR151" si="647">BR148+BR150</f>
        <v>64316.2</v>
      </c>
      <c r="BS151" s="67">
        <f t="shared" ref="BS151" si="648">BS148+BS150</f>
        <v>-78543.87</v>
      </c>
      <c r="BT151" s="67">
        <f t="shared" ref="BT151" si="649">BT148+BT150</f>
        <v>-74541</v>
      </c>
      <c r="BU151" s="67">
        <f t="shared" ref="BU151" si="650">BU148+BU150</f>
        <v>359635.22</v>
      </c>
      <c r="BV151" s="67">
        <f t="shared" ref="BV151" si="651">BV148+BV150</f>
        <v>-642675.11</v>
      </c>
      <c r="BW151" s="67">
        <f t="shared" ref="BW151" si="652">BW148+BW150</f>
        <v>-642675.11</v>
      </c>
      <c r="BX151" s="67">
        <f t="shared" ref="BX151" si="653">BX148+BX150</f>
        <v>-5098401.8399999961</v>
      </c>
      <c r="BY151" s="67">
        <f t="shared" ref="BY151" si="654">BY148+BY150</f>
        <v>-28730.92</v>
      </c>
      <c r="BZ151" s="67">
        <f t="shared" ref="BZ151" si="655">BZ148+BZ150</f>
        <v>-2701.24</v>
      </c>
      <c r="CA151" s="67">
        <f t="shared" ref="CA151" si="656">CA148+CA150</f>
        <v>951595</v>
      </c>
      <c r="CB151" s="67">
        <f t="shared" ref="CB151" si="657">CB148+CB150</f>
        <v>-4178238.9999999963</v>
      </c>
      <c r="CC151" s="67">
        <f t="shared" ref="CC151" si="658">CC148+CC150</f>
        <v>3347.99</v>
      </c>
      <c r="CD151" s="67">
        <f t="shared" ref="CD151" si="659">CD148+CD150</f>
        <v>62557</v>
      </c>
      <c r="CE151" s="67">
        <f t="shared" ref="CE151" si="660">CE148+CE150</f>
        <v>114299</v>
      </c>
      <c r="CF151" s="67">
        <f t="shared" ref="CF151" si="661">CF148+CF150</f>
        <v>32564</v>
      </c>
      <c r="CG151" s="67">
        <f t="shared" ref="CG151" si="662">CG148+CG150</f>
        <v>10000</v>
      </c>
      <c r="CH151" s="67">
        <f t="shared" ref="CH151" si="663">CH148+CH150</f>
        <v>0</v>
      </c>
      <c r="CI151" s="67">
        <f t="shared" ref="CI151" si="664">CI148+CI150</f>
        <v>222767.99</v>
      </c>
      <c r="CJ151" s="67">
        <f t="shared" ref="CJ151" si="665">CJ148+CJ150</f>
        <v>0</v>
      </c>
      <c r="CK151" s="67">
        <f t="shared" ref="CK151" si="666">CK148+CK150</f>
        <v>0</v>
      </c>
      <c r="CL151" s="67">
        <f t="shared" ref="CL151" si="667">CL148+CL150</f>
        <v>0</v>
      </c>
      <c r="CM151" s="67">
        <f t="shared" ref="CM151" si="668">CM148+CM150</f>
        <v>0</v>
      </c>
      <c r="CN151" s="4"/>
      <c r="CO151" s="67">
        <f>CO148+CO150</f>
        <v>-9310974.1999999993</v>
      </c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</row>
    <row r="152" spans="1:132" ht="24.95" customHeight="1" x14ac:dyDescent="0.25"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Z152" s="46"/>
      <c r="AA152" s="46"/>
      <c r="AI152" s="46"/>
      <c r="AJ152" s="46"/>
      <c r="AK152" s="46"/>
      <c r="AM152" s="46"/>
      <c r="AN152" s="46"/>
      <c r="AO152" s="46"/>
      <c r="AQ152" s="46"/>
      <c r="AR152" s="46"/>
      <c r="AV152" s="46"/>
      <c r="AX152" s="46"/>
      <c r="AZ152" s="46"/>
      <c r="BB152" s="46"/>
      <c r="BD152" s="46"/>
      <c r="BG152" s="46"/>
      <c r="BH152" s="46"/>
      <c r="BJ152" s="46"/>
      <c r="BO152" s="46"/>
      <c r="BQ152" s="46"/>
      <c r="BR152" s="46"/>
      <c r="BS152" s="46"/>
      <c r="BV152" s="46"/>
      <c r="BX152" s="46"/>
      <c r="BY152" s="46"/>
      <c r="CC152" s="46"/>
      <c r="CG152" s="46"/>
      <c r="CO152" s="46"/>
    </row>
    <row r="153" spans="1:132" ht="47.25" customHeight="1" x14ac:dyDescent="0.25">
      <c r="A153" s="24"/>
      <c r="B153" s="24"/>
      <c r="C153" s="24"/>
      <c r="D153" s="24"/>
      <c r="E153" s="24"/>
      <c r="F153" s="24"/>
      <c r="G153" s="24"/>
      <c r="H153" s="88" t="s">
        <v>147</v>
      </c>
      <c r="I153" s="88"/>
      <c r="J153" s="88"/>
      <c r="K153" s="88"/>
      <c r="L153" s="96" t="s">
        <v>107</v>
      </c>
      <c r="M153" s="42" t="s">
        <v>149</v>
      </c>
      <c r="N153" s="89" t="s">
        <v>95</v>
      </c>
      <c r="O153" s="97" t="s">
        <v>148</v>
      </c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89" t="s">
        <v>96</v>
      </c>
      <c r="AC153" s="88" t="s">
        <v>150</v>
      </c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9" t="s">
        <v>97</v>
      </c>
      <c r="AQ153" s="88" t="s">
        <v>151</v>
      </c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9" t="s">
        <v>99</v>
      </c>
      <c r="BF153" s="88" t="s">
        <v>152</v>
      </c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9" t="s">
        <v>100</v>
      </c>
      <c r="BV153" s="36" t="s">
        <v>153</v>
      </c>
      <c r="BW153" s="89" t="s">
        <v>101</v>
      </c>
      <c r="BX153" s="88" t="s">
        <v>154</v>
      </c>
      <c r="BY153" s="88"/>
      <c r="BZ153" s="88"/>
      <c r="CA153" s="88"/>
      <c r="CB153" s="89" t="s">
        <v>102</v>
      </c>
      <c r="CC153" s="97" t="s">
        <v>155</v>
      </c>
      <c r="CD153" s="98"/>
      <c r="CE153" s="98"/>
      <c r="CF153" s="98"/>
      <c r="CG153" s="98"/>
      <c r="CH153" s="99"/>
      <c r="CI153" s="89" t="s">
        <v>103</v>
      </c>
      <c r="CJ153" s="42" t="s">
        <v>156</v>
      </c>
      <c r="CK153" s="89" t="s">
        <v>106</v>
      </c>
      <c r="CL153" s="42" t="s">
        <v>171</v>
      </c>
      <c r="CM153" s="89" t="s">
        <v>170</v>
      </c>
      <c r="CO153" s="16"/>
    </row>
    <row r="154" spans="1:132" ht="63.75" customHeight="1" x14ac:dyDescent="0.25">
      <c r="A154" s="34"/>
      <c r="B154" s="34"/>
      <c r="C154" s="34"/>
      <c r="D154" s="34"/>
      <c r="E154" s="34"/>
      <c r="F154" s="34"/>
      <c r="G154" s="33"/>
      <c r="H154" s="25" t="s">
        <v>157</v>
      </c>
      <c r="I154" s="25" t="s">
        <v>127</v>
      </c>
      <c r="J154" s="25"/>
      <c r="K154" s="25" t="s">
        <v>104</v>
      </c>
      <c r="L154" s="96"/>
      <c r="M154" s="26" t="s">
        <v>93</v>
      </c>
      <c r="N154" s="90"/>
      <c r="O154" s="25" t="s">
        <v>125</v>
      </c>
      <c r="P154" s="25" t="s">
        <v>224</v>
      </c>
      <c r="Q154" s="25" t="s">
        <v>225</v>
      </c>
      <c r="R154" s="25" t="s">
        <v>226</v>
      </c>
      <c r="S154" s="26" t="s">
        <v>89</v>
      </c>
      <c r="T154" s="26" t="s">
        <v>164</v>
      </c>
      <c r="U154" s="26" t="s">
        <v>163</v>
      </c>
      <c r="V154" s="26" t="s">
        <v>192</v>
      </c>
      <c r="W154" s="26" t="s">
        <v>198</v>
      </c>
      <c r="X154" s="26" t="s">
        <v>191</v>
      </c>
      <c r="Y154" s="26" t="s">
        <v>190</v>
      </c>
      <c r="Z154" s="26" t="s">
        <v>189</v>
      </c>
      <c r="AA154" s="26" t="s">
        <v>188</v>
      </c>
      <c r="AB154" s="90"/>
      <c r="AC154" s="26" t="s">
        <v>79</v>
      </c>
      <c r="AD154" s="26" t="s">
        <v>162</v>
      </c>
      <c r="AE154" s="26" t="s">
        <v>88</v>
      </c>
      <c r="AF154" s="26" t="s">
        <v>182</v>
      </c>
      <c r="AG154" s="26" t="s">
        <v>183</v>
      </c>
      <c r="AH154" s="26" t="s">
        <v>184</v>
      </c>
      <c r="AI154" s="26" t="s">
        <v>186</v>
      </c>
      <c r="AJ154" s="26" t="s">
        <v>176</v>
      </c>
      <c r="AK154" s="26" t="s">
        <v>166</v>
      </c>
      <c r="AL154" s="26" t="s">
        <v>212</v>
      </c>
      <c r="AM154" s="26" t="s">
        <v>167</v>
      </c>
      <c r="AN154" s="26" t="s">
        <v>205</v>
      </c>
      <c r="AO154" s="26" t="s">
        <v>204</v>
      </c>
      <c r="AP154" s="90"/>
      <c r="AQ154" s="26" t="s">
        <v>80</v>
      </c>
      <c r="AR154" s="26" t="s">
        <v>81</v>
      </c>
      <c r="AS154" s="26" t="s">
        <v>179</v>
      </c>
      <c r="AT154" s="26" t="s">
        <v>180</v>
      </c>
      <c r="AU154" s="26" t="s">
        <v>194</v>
      </c>
      <c r="AV154" s="26" t="s">
        <v>82</v>
      </c>
      <c r="AW154" s="26" t="s">
        <v>195</v>
      </c>
      <c r="AX154" s="26" t="s">
        <v>83</v>
      </c>
      <c r="AY154" s="26" t="s">
        <v>196</v>
      </c>
      <c r="AZ154" s="26" t="s">
        <v>84</v>
      </c>
      <c r="BA154" s="26" t="s">
        <v>197</v>
      </c>
      <c r="BB154" s="26" t="s">
        <v>85</v>
      </c>
      <c r="BC154" s="26" t="s">
        <v>193</v>
      </c>
      <c r="BD154" s="26" t="s">
        <v>86</v>
      </c>
      <c r="BE154" s="90"/>
      <c r="BF154" s="26" t="s">
        <v>98</v>
      </c>
      <c r="BG154" s="26" t="s">
        <v>168</v>
      </c>
      <c r="BH154" s="26" t="s">
        <v>163</v>
      </c>
      <c r="BI154" s="26" t="s">
        <v>87</v>
      </c>
      <c r="BJ154" s="26" t="s">
        <v>187</v>
      </c>
      <c r="BK154" s="26" t="s">
        <v>178</v>
      </c>
      <c r="BL154" s="26" t="s">
        <v>142</v>
      </c>
      <c r="BM154" s="26" t="s">
        <v>177</v>
      </c>
      <c r="BN154" s="26" t="s">
        <v>202</v>
      </c>
      <c r="BO154" s="26" t="s">
        <v>160</v>
      </c>
      <c r="BP154" s="26" t="s">
        <v>222</v>
      </c>
      <c r="BQ154" s="26" t="s">
        <v>90</v>
      </c>
      <c r="BR154" s="26" t="s">
        <v>91</v>
      </c>
      <c r="BS154" s="26" t="s">
        <v>92</v>
      </c>
      <c r="BT154" s="26" t="s">
        <v>165</v>
      </c>
      <c r="BU154" s="90"/>
      <c r="BV154" s="26" t="s">
        <v>126</v>
      </c>
      <c r="BW154" s="90"/>
      <c r="BX154" s="26" t="s">
        <v>93</v>
      </c>
      <c r="BY154" s="26" t="s">
        <v>161</v>
      </c>
      <c r="BZ154" s="26" t="s">
        <v>181</v>
      </c>
      <c r="CA154" s="26" t="s">
        <v>94</v>
      </c>
      <c r="CB154" s="90"/>
      <c r="CC154" s="26" t="s">
        <v>112</v>
      </c>
      <c r="CD154" s="26" t="s">
        <v>208</v>
      </c>
      <c r="CE154" s="26" t="s">
        <v>209</v>
      </c>
      <c r="CF154" s="26" t="s">
        <v>207</v>
      </c>
      <c r="CG154" s="26" t="s">
        <v>87</v>
      </c>
      <c r="CH154" s="26" t="s">
        <v>31</v>
      </c>
      <c r="CI154" s="90"/>
      <c r="CJ154" s="26" t="s">
        <v>105</v>
      </c>
      <c r="CK154" s="90"/>
      <c r="CL154" s="26" t="s">
        <v>169</v>
      </c>
      <c r="CM154" s="90"/>
      <c r="CO154" s="26" t="s">
        <v>93</v>
      </c>
    </row>
  </sheetData>
  <mergeCells count="38">
    <mergeCell ref="CB7:CB8"/>
    <mergeCell ref="CI153:CI154"/>
    <mergeCell ref="CK153:CK154"/>
    <mergeCell ref="CM153:CM154"/>
    <mergeCell ref="CM7:CM8"/>
    <mergeCell ref="CK7:CK8"/>
    <mergeCell ref="CI7:CI8"/>
    <mergeCell ref="CC7:CH7"/>
    <mergeCell ref="CC153:CH153"/>
    <mergeCell ref="H153:K153"/>
    <mergeCell ref="L153:L154"/>
    <mergeCell ref="N153:N154"/>
    <mergeCell ref="O153:AA153"/>
    <mergeCell ref="CB153:CB154"/>
    <mergeCell ref="BF153:BT153"/>
    <mergeCell ref="BU153:BU154"/>
    <mergeCell ref="BW153:BW154"/>
    <mergeCell ref="BX153:CA153"/>
    <mergeCell ref="A4:B4"/>
    <mergeCell ref="BW7:BW8"/>
    <mergeCell ref="BU7:BU8"/>
    <mergeCell ref="H7:K7"/>
    <mergeCell ref="BF7:BT7"/>
    <mergeCell ref="AC7:AO7"/>
    <mergeCell ref="AQ7:BD7"/>
    <mergeCell ref="L7:L8"/>
    <mergeCell ref="B5:M5"/>
    <mergeCell ref="BE7:BE8"/>
    <mergeCell ref="AP7:AP8"/>
    <mergeCell ref="N7:N8"/>
    <mergeCell ref="O7:AA7"/>
    <mergeCell ref="AB7:AB8"/>
    <mergeCell ref="BX7:CA7"/>
    <mergeCell ref="AB153:AB154"/>
    <mergeCell ref="AC153:AO153"/>
    <mergeCell ref="AP153:AP154"/>
    <mergeCell ref="AQ153:BD153"/>
    <mergeCell ref="BE153:BE154"/>
  </mergeCells>
  <pageMargins left="0.11811023622047245" right="0" top="0.15748031496062992" bottom="0" header="0" footer="0"/>
  <pageSetup paperSize="8" scale="48" orientation="landscape" r:id="rId1"/>
  <rowBreaks count="1" manualBreakCount="1">
    <brk id="76" max="78" man="1"/>
  </rowBreaks>
  <colBreaks count="1" manualBreakCount="1">
    <brk id="38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 (2)</vt:lpstr>
      <vt:lpstr>List1</vt:lpstr>
      <vt:lpstr>Sheet3</vt:lpstr>
      <vt:lpstr>List1!Podrucje_ispisa</vt:lpstr>
      <vt:lpstr>'List1 (2)'!Podrucje_ispisa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Milat</dc:creator>
  <cp:lastModifiedBy>Tomislav Milat</cp:lastModifiedBy>
  <cp:lastPrinted>2021-12-21T10:34:34Z</cp:lastPrinted>
  <dcterms:created xsi:type="dcterms:W3CDTF">2020-09-22T06:48:35Z</dcterms:created>
  <dcterms:modified xsi:type="dcterms:W3CDTF">2021-12-21T12:28:27Z</dcterms:modified>
</cp:coreProperties>
</file>