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olj\Desktop\USKLAĐENI FINANCIJSKI PLAN 2024-2026\"/>
    </mc:Choice>
  </mc:AlternateContent>
  <bookViews>
    <workbookView xWindow="0" yWindow="0" windowWidth="28800" windowHeight="11835"/>
  </bookViews>
  <sheets>
    <sheet name="POSEBNI D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" i="1" l="1"/>
  <c r="F136" i="1"/>
  <c r="E136" i="1"/>
  <c r="D136" i="1"/>
  <c r="D135" i="1" s="1"/>
  <c r="C136" i="1"/>
  <c r="G135" i="1"/>
  <c r="F135" i="1"/>
  <c r="E135" i="1"/>
  <c r="C135" i="1"/>
  <c r="G127" i="1"/>
  <c r="F127" i="1"/>
  <c r="F119" i="1" s="1"/>
  <c r="E127" i="1"/>
  <c r="D127" i="1"/>
  <c r="C127" i="1"/>
  <c r="G120" i="1"/>
  <c r="G119" i="1" s="1"/>
  <c r="F120" i="1"/>
  <c r="E120" i="1"/>
  <c r="D120" i="1"/>
  <c r="C120" i="1"/>
  <c r="C119" i="1" s="1"/>
  <c r="E119" i="1"/>
  <c r="D119" i="1"/>
  <c r="G111" i="1"/>
  <c r="F111" i="1"/>
  <c r="E111" i="1"/>
  <c r="E103" i="1" s="1"/>
  <c r="D111" i="1"/>
  <c r="C111" i="1"/>
  <c r="G104" i="1"/>
  <c r="F104" i="1"/>
  <c r="F103" i="1" s="1"/>
  <c r="E104" i="1"/>
  <c r="D104" i="1"/>
  <c r="D103" i="1" s="1"/>
  <c r="C104" i="1"/>
  <c r="G103" i="1"/>
  <c r="C103" i="1"/>
  <c r="G101" i="1"/>
  <c r="F101" i="1"/>
  <c r="E101" i="1"/>
  <c r="D101" i="1"/>
  <c r="C101" i="1"/>
  <c r="G94" i="1"/>
  <c r="F94" i="1"/>
  <c r="E94" i="1"/>
  <c r="D94" i="1"/>
  <c r="C94" i="1"/>
  <c r="G84" i="1"/>
  <c r="F84" i="1"/>
  <c r="E84" i="1"/>
  <c r="D84" i="1"/>
  <c r="C84" i="1"/>
  <c r="G78" i="1"/>
  <c r="G70" i="1" s="1"/>
  <c r="F78" i="1"/>
  <c r="E78" i="1"/>
  <c r="D78" i="1"/>
  <c r="C78" i="1"/>
  <c r="C70" i="1" s="1"/>
  <c r="G71" i="1"/>
  <c r="F71" i="1"/>
  <c r="F70" i="1" s="1"/>
  <c r="E71" i="1"/>
  <c r="D71" i="1"/>
  <c r="D70" i="1" s="1"/>
  <c r="C71" i="1"/>
  <c r="E70" i="1"/>
  <c r="G63" i="1"/>
  <c r="F63" i="1"/>
  <c r="F31" i="1" s="1"/>
  <c r="E63" i="1"/>
  <c r="D63" i="1"/>
  <c r="C63" i="1"/>
  <c r="G53" i="1"/>
  <c r="G31" i="1" s="1"/>
  <c r="F53" i="1"/>
  <c r="E53" i="1"/>
  <c r="D53" i="1"/>
  <c r="C53" i="1"/>
  <c r="C31" i="1" s="1"/>
  <c r="G42" i="1"/>
  <c r="F42" i="1"/>
  <c r="E42" i="1"/>
  <c r="D42" i="1"/>
  <c r="D31" i="1" s="1"/>
  <c r="C42" i="1"/>
  <c r="E31" i="1"/>
  <c r="G22" i="1"/>
  <c r="F22" i="1"/>
  <c r="F21" i="1" s="1"/>
  <c r="E22" i="1"/>
  <c r="D22" i="1"/>
  <c r="C22" i="1"/>
  <c r="G21" i="1"/>
  <c r="E21" i="1"/>
  <c r="D21" i="1"/>
  <c r="C21" i="1"/>
  <c r="G17" i="1"/>
  <c r="F17" i="1"/>
  <c r="F16" i="1" s="1"/>
  <c r="E17" i="1"/>
  <c r="E16" i="1" s="1"/>
  <c r="D17" i="1"/>
  <c r="D16" i="1" s="1"/>
  <c r="D15" i="1" s="1"/>
  <c r="C17" i="1"/>
  <c r="G16" i="1"/>
  <c r="G15" i="1" s="1"/>
  <c r="C16" i="1"/>
  <c r="C15" i="1" s="1"/>
  <c r="E15" i="1" l="1"/>
  <c r="F15" i="1"/>
</calcChain>
</file>

<file path=xl/sharedStrings.xml><?xml version="1.0" encoding="utf-8"?>
<sst xmlns="http://schemas.openxmlformats.org/spreadsheetml/2006/main" count="265" uniqueCount="62">
  <si>
    <t>RKP: 2348</t>
  </si>
  <si>
    <t>SVEUČILIŠTE U SPLITU - FAKULTET GRAĐEVINARSTVA, ARHITEKTURE I GEODEZIJE</t>
  </si>
  <si>
    <t>IZVRŠENJE
2022.</t>
  </si>
  <si>
    <t>TEKUĆI PLAN
2023.</t>
  </si>
  <si>
    <t>PLAN 
ZA 2024.</t>
  </si>
  <si>
    <t>PROJEKCIJA 
ZA 2025.</t>
  </si>
  <si>
    <t>PROJEKCIJA 
ZA 2026.</t>
  </si>
  <si>
    <t>Opći prihodi i primici</t>
  </si>
  <si>
    <t>Sredstva učešća za pomoći</t>
  </si>
  <si>
    <t>Vlastiti prihodi</t>
  </si>
  <si>
    <t>Ostali prihodi za posebne namjene</t>
  </si>
  <si>
    <t>Pomoći EU</t>
  </si>
  <si>
    <t>Ostale pomoći</t>
  </si>
  <si>
    <t>Donacije</t>
  </si>
  <si>
    <t>Europski socijalni fond</t>
  </si>
  <si>
    <t>Mehanizam za oporavak i otpornost</t>
  </si>
  <si>
    <t>Fond solidarnosti Europske unije – potres</t>
  </si>
  <si>
    <t>Europski fond za regionalni razvoj (ERDF)</t>
  </si>
  <si>
    <t>Prihodi od nefin. Imovine i nadoknade šteta s osnova osig.</t>
  </si>
  <si>
    <t>3705</t>
  </si>
  <si>
    <t>VISOKO OBRAZOVANJE</t>
  </si>
  <si>
    <t>A621004</t>
  </si>
  <si>
    <t>REDOVNA DJELATNOST SVEUČILIŠTA U SPLITU</t>
  </si>
  <si>
    <t>11</t>
  </si>
  <si>
    <t>31</t>
  </si>
  <si>
    <t>Rashodi za zaposlene</t>
  </si>
  <si>
    <t>32</t>
  </si>
  <si>
    <t>Materijalni rashodi</t>
  </si>
  <si>
    <t>38</t>
  </si>
  <si>
    <t>Ostali rashodi</t>
  </si>
  <si>
    <t>A622122</t>
  </si>
  <si>
    <t>PROGRAMSKO FINANCIRANJE JAVNIH VISOKIH UČILIŠTA</t>
  </si>
  <si>
    <t>34</t>
  </si>
  <si>
    <t>Financijski rashodi</t>
  </si>
  <si>
    <t>37</t>
  </si>
  <si>
    <t>Naknade građanima i kućanstvima na temelju osiguranja i druge naknade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</si>
  <si>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</si>
  <si>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</si>
  <si>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</si>
  <si>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</si>
  <si>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</si>
  <si>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</si>
  <si>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A679077</t>
  </si>
  <si>
    <t>EU PROJEKTI SVEUČILIŠTA U SPLITU (IZ EVIDENCIJSKIH PRIHODA)</t>
  </si>
  <si>
    <t>43</t>
  </si>
  <si>
    <t>51</t>
  </si>
  <si>
    <t>35</t>
  </si>
  <si>
    <t>Subvencije</t>
  </si>
  <si>
    <t>36</t>
  </si>
  <si>
    <t>Pomoći dane u inozemstvo i unutar općeg proračuna</t>
  </si>
  <si>
    <t>52</t>
  </si>
  <si>
    <t>61</t>
  </si>
  <si>
    <t>A679091</t>
  </si>
  <si>
    <t>REDOVNA DJELATNOST SVEUČILIŠTA U SPLITU (IZ EVIDENCIJSKIH PRIHODA)</t>
  </si>
  <si>
    <t>K679084</t>
  </si>
  <si>
    <t>OP KONKURENTNOST I KOHEZIJA 2014.-2020., PRIORITET 1, 9 i 10</t>
  </si>
  <si>
    <t>12</t>
  </si>
  <si>
    <t>563</t>
  </si>
  <si>
    <t>Europski fond za regionalni razvoj (EFRR</t>
  </si>
  <si>
    <t>OP UČINKOVITI LJUDSKI POTENCIJALI 2014.-2020., PRIORITET 3</t>
  </si>
  <si>
    <t>A621181</t>
  </si>
  <si>
    <t>PRAVOMOĆNE SUDSKE PRESUDE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</si>
</sst>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4">
    <xf numFmtId="0" fontId="0" fillId="0" borderId="0"/>
    <xf numFmtId="0" fontId="2" fillId="2" borderId="2" applyNumberFormat="0" applyProtection="0">
      <alignment horizontal="left" vertical="center" indent="1"/>
    </xf>
    <xf numFmtId="4" fontId="2" fillId="0" borderId="2" applyNumberFormat="0" applyProtection="0">
      <alignment horizontal="right" vertical="center"/>
    </xf>
    <xf numFmtId="0" fontId="3" fillId="3" borderId="4" applyNumberFormat="0" applyProtection="0">
      <alignment horizontal="left" vertical="center" wrapText="1" indent="1"/>
    </xf>
  </cellStyleXfs>
  <cellXfs count="25">
    <xf numFmtId="0" fontId="0" fillId="0" borderId="0" xfId="0"/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2" xfId="1" quotePrefix="1" applyFill="1" applyAlignment="1">
      <alignment horizontal="left" vertical="center" indent="7"/>
    </xf>
    <xf numFmtId="0" fontId="2" fillId="0" borderId="2" xfId="1" quotePrefix="1" applyFill="1">
      <alignment horizontal="left" vertical="center" indent="1"/>
    </xf>
    <xf numFmtId="3" fontId="2" fillId="0" borderId="2" xfId="2" applyNumberFormat="1" applyFill="1">
      <alignment horizontal="right" vertical="center"/>
    </xf>
    <xf numFmtId="0" fontId="2" fillId="0" borderId="2" xfId="1" quotePrefix="1" applyFill="1" applyBorder="1" applyAlignment="1">
      <alignment horizontal="left" vertical="center" indent="7"/>
    </xf>
    <xf numFmtId="0" fontId="2" fillId="0" borderId="2" xfId="1" quotePrefix="1" applyFill="1" applyBorder="1">
      <alignment horizontal="left" vertical="center" indent="1"/>
    </xf>
    <xf numFmtId="3" fontId="2" fillId="0" borderId="2" xfId="2" applyNumberFormat="1" applyFill="1" applyBorder="1">
      <alignment horizontal="right" vertical="center"/>
    </xf>
    <xf numFmtId="0" fontId="2" fillId="0" borderId="3" xfId="1" quotePrefix="1" applyFill="1" applyBorder="1" applyAlignment="1">
      <alignment horizontal="left" vertical="center" indent="7"/>
    </xf>
    <xf numFmtId="0" fontId="2" fillId="0" borderId="3" xfId="1" quotePrefix="1" applyFill="1" applyBorder="1">
      <alignment horizontal="left" vertical="center" indent="1"/>
    </xf>
    <xf numFmtId="3" fontId="2" fillId="0" borderId="3" xfId="2" applyNumberFormat="1" applyFill="1" applyBorder="1">
      <alignment horizontal="right" vertical="center"/>
    </xf>
    <xf numFmtId="0" fontId="2" fillId="0" borderId="1" xfId="1" quotePrefix="1" applyFill="1" applyBorder="1" applyAlignment="1">
      <alignment horizontal="left" vertical="center" indent="7"/>
    </xf>
    <xf numFmtId="0" fontId="2" fillId="0" borderId="1" xfId="1" quotePrefix="1" applyFill="1" applyBorder="1">
      <alignment horizontal="left" vertical="center" indent="1"/>
    </xf>
    <xf numFmtId="3" fontId="2" fillId="0" borderId="1" xfId="2" applyNumberFormat="1" applyFill="1" applyBorder="1">
      <alignment horizontal="right" vertical="center"/>
    </xf>
    <xf numFmtId="0" fontId="3" fillId="0" borderId="5" xfId="3" quotePrefix="1" applyFill="1" applyBorder="1" applyAlignment="1">
      <alignment horizontal="left" vertical="center" indent="4"/>
    </xf>
    <xf numFmtId="0" fontId="3" fillId="0" borderId="5" xfId="3" quotePrefix="1" applyFill="1" applyBorder="1" applyAlignment="1">
      <alignment horizontal="left" vertical="center" indent="1"/>
    </xf>
    <xf numFmtId="3" fontId="2" fillId="0" borderId="6" xfId="2" applyNumberFormat="1" applyFill="1" applyBorder="1">
      <alignment horizontal="right" vertical="center"/>
    </xf>
    <xf numFmtId="0" fontId="2" fillId="0" borderId="2" xfId="1" quotePrefix="1" applyFill="1" applyAlignment="1">
      <alignment horizontal="left" vertical="center" indent="5"/>
    </xf>
    <xf numFmtId="0" fontId="2" fillId="0" borderId="2" xfId="1" quotePrefix="1" applyFill="1" applyAlignment="1">
      <alignment horizontal="left" vertical="center" indent="9"/>
    </xf>
    <xf numFmtId="0" fontId="4" fillId="0" borderId="1" xfId="0" applyFont="1" applyFill="1" applyBorder="1"/>
    <xf numFmtId="0" fontId="5" fillId="0" borderId="1" xfId="0" applyFont="1" applyFill="1" applyBorder="1"/>
    <xf numFmtId="0" fontId="2" fillId="0" borderId="1" xfId="1" quotePrefix="1" applyFill="1" applyBorder="1" applyAlignment="1">
      <alignment horizontal="left" vertical="center" indent="9"/>
    </xf>
    <xf numFmtId="0" fontId="0" fillId="0" borderId="1" xfId="0" applyFill="1" applyBorder="1"/>
  </cellXfs>
  <cellStyles count="4">
    <cellStyle name="Normalno" xfId="0" builtinId="0"/>
    <cellStyle name="SAPBEXHLevel2" xfId="3"/>
    <cellStyle name="SAPBEXHLevel3 2" xfId="1"/>
    <cellStyle name="SAPBEXstdDa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9"/>
  <sheetViews>
    <sheetView tabSelected="1" zoomScale="130" zoomScaleNormal="130" workbookViewId="0">
      <pane xSplit="2" ySplit="2" topLeftCell="C16" activePane="bottomRight" state="frozen"/>
      <selection pane="topRight" activeCell="C1" sqref="C1"/>
      <selection pane="bottomLeft" activeCell="A3" sqref="A3"/>
      <selection pane="bottomRight" activeCell="A41" sqref="A41"/>
    </sheetView>
  </sheetViews>
  <sheetFormatPr defaultRowHeight="15" x14ac:dyDescent="0.25"/>
  <cols>
    <col min="1" max="1" width="17.28515625" style="3" customWidth="1"/>
    <col min="2" max="2" width="51.42578125" style="3" customWidth="1"/>
    <col min="3" max="7" width="13.28515625" style="3" customWidth="1"/>
    <col min="8" max="16384" width="9.140625" style="3"/>
  </cols>
  <sheetData>
    <row r="2" spans="1:7" ht="38.25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4">
        <v>11</v>
      </c>
      <c r="B3" s="5" t="s">
        <v>7</v>
      </c>
      <c r="C3" s="6">
        <v>4123514</v>
      </c>
      <c r="D3" s="6">
        <v>4697508</v>
      </c>
      <c r="E3" s="6">
        <v>4932908</v>
      </c>
      <c r="F3" s="6">
        <v>4954731</v>
      </c>
      <c r="G3" s="6">
        <v>4976663</v>
      </c>
    </row>
    <row r="4" spans="1:7" x14ac:dyDescent="0.25">
      <c r="A4" s="4">
        <v>12</v>
      </c>
      <c r="B4" s="5" t="s">
        <v>8</v>
      </c>
      <c r="C4" s="6">
        <v>13293</v>
      </c>
      <c r="D4" s="6">
        <v>21548</v>
      </c>
      <c r="E4" s="6">
        <v>19658</v>
      </c>
      <c r="F4" s="6"/>
      <c r="G4" s="6"/>
    </row>
    <row r="5" spans="1:7" x14ac:dyDescent="0.25">
      <c r="A5" s="4">
        <v>31</v>
      </c>
      <c r="B5" s="5" t="s">
        <v>9</v>
      </c>
      <c r="C5" s="6">
        <v>852453</v>
      </c>
      <c r="D5" s="6">
        <v>858784</v>
      </c>
      <c r="E5" s="6">
        <v>1051400</v>
      </c>
      <c r="F5" s="6">
        <v>1008850</v>
      </c>
      <c r="G5" s="6">
        <v>968925</v>
      </c>
    </row>
    <row r="6" spans="1:7" x14ac:dyDescent="0.25">
      <c r="A6" s="4">
        <v>43</v>
      </c>
      <c r="B6" s="5" t="s">
        <v>10</v>
      </c>
      <c r="C6" s="6">
        <v>231052</v>
      </c>
      <c r="D6" s="6">
        <v>311056</v>
      </c>
      <c r="E6" s="6">
        <v>324910</v>
      </c>
      <c r="F6" s="6">
        <v>265660</v>
      </c>
      <c r="G6" s="6">
        <v>265660</v>
      </c>
    </row>
    <row r="7" spans="1:7" x14ac:dyDescent="0.25">
      <c r="A7" s="4">
        <v>51</v>
      </c>
      <c r="B7" s="5" t="s">
        <v>11</v>
      </c>
      <c r="C7" s="6">
        <v>334641</v>
      </c>
      <c r="D7" s="6">
        <v>27271</v>
      </c>
      <c r="E7" s="6">
        <v>105000</v>
      </c>
      <c r="F7" s="6">
        <v>105000</v>
      </c>
      <c r="G7" s="6">
        <v>105000</v>
      </c>
    </row>
    <row r="8" spans="1:7" x14ac:dyDescent="0.25">
      <c r="A8" s="4">
        <v>52</v>
      </c>
      <c r="B8" s="5" t="s">
        <v>12</v>
      </c>
      <c r="C8" s="6">
        <v>278511</v>
      </c>
      <c r="D8" s="6">
        <v>364970</v>
      </c>
      <c r="E8" s="6">
        <v>190560</v>
      </c>
      <c r="F8" s="6">
        <v>68275</v>
      </c>
      <c r="G8" s="6">
        <v>8688</v>
      </c>
    </row>
    <row r="9" spans="1:7" x14ac:dyDescent="0.25">
      <c r="A9" s="4">
        <v>61</v>
      </c>
      <c r="B9" s="5" t="s">
        <v>13</v>
      </c>
      <c r="C9" s="6">
        <v>167878</v>
      </c>
      <c r="D9" s="6">
        <v>183518</v>
      </c>
      <c r="E9" s="6"/>
      <c r="F9" s="6"/>
      <c r="G9" s="6"/>
    </row>
    <row r="10" spans="1:7" x14ac:dyDescent="0.25">
      <c r="A10" s="4">
        <v>561</v>
      </c>
      <c r="B10" s="5" t="s">
        <v>14</v>
      </c>
      <c r="C10" s="6">
        <v>104626</v>
      </c>
      <c r="D10" s="6">
        <v>122106</v>
      </c>
      <c r="E10" s="6"/>
      <c r="F10" s="6"/>
      <c r="G10" s="6"/>
    </row>
    <row r="11" spans="1:7" x14ac:dyDescent="0.25">
      <c r="A11" s="4">
        <v>581</v>
      </c>
      <c r="B11" s="5" t="s">
        <v>15</v>
      </c>
      <c r="C11" s="6"/>
      <c r="D11" s="6"/>
      <c r="E11" s="6"/>
      <c r="F11" s="6"/>
      <c r="G11" s="6"/>
    </row>
    <row r="12" spans="1:7" x14ac:dyDescent="0.25">
      <c r="A12" s="7">
        <v>5761</v>
      </c>
      <c r="B12" s="8" t="s">
        <v>16</v>
      </c>
      <c r="C12" s="9"/>
      <c r="D12" s="9"/>
      <c r="E12" s="9"/>
      <c r="F12" s="9"/>
      <c r="G12" s="9"/>
    </row>
    <row r="13" spans="1:7" x14ac:dyDescent="0.25">
      <c r="A13" s="10">
        <v>563</v>
      </c>
      <c r="B13" s="11" t="s">
        <v>17</v>
      </c>
      <c r="C13" s="12">
        <v>346960</v>
      </c>
      <c r="D13" s="12">
        <v>288512</v>
      </c>
      <c r="E13" s="12">
        <v>111397</v>
      </c>
      <c r="F13" s="12"/>
      <c r="G13" s="12"/>
    </row>
    <row r="14" spans="1:7" x14ac:dyDescent="0.25">
      <c r="A14" s="13">
        <v>71</v>
      </c>
      <c r="B14" s="14" t="s">
        <v>18</v>
      </c>
      <c r="C14" s="15"/>
      <c r="D14" s="15">
        <v>265</v>
      </c>
      <c r="E14" s="15">
        <v>250</v>
      </c>
      <c r="F14" s="15">
        <v>250</v>
      </c>
      <c r="G14" s="15">
        <v>250</v>
      </c>
    </row>
    <row r="15" spans="1:7" x14ac:dyDescent="0.25">
      <c r="A15" s="16" t="s">
        <v>19</v>
      </c>
      <c r="B15" s="17" t="s">
        <v>20</v>
      </c>
      <c r="C15" s="18">
        <f>C16+C21+C31+C70+C103+C119</f>
        <v>6452928</v>
      </c>
      <c r="D15" s="18">
        <f>D16+D21+D31+D70+D103+D119+D135</f>
        <v>6875538</v>
      </c>
      <c r="E15" s="18">
        <f>E16+E21+E31+E70+E103+E119+E135</f>
        <v>6736083</v>
      </c>
      <c r="F15" s="18">
        <f>F16+F21+F31+F70+F103+F119+F135</f>
        <v>6402766</v>
      </c>
      <c r="G15" s="18">
        <f>G16+G21+G31+G70+G103+G119+G135</f>
        <v>6325186</v>
      </c>
    </row>
    <row r="16" spans="1:7" x14ac:dyDescent="0.25">
      <c r="A16" s="19" t="s">
        <v>21</v>
      </c>
      <c r="B16" s="5" t="s">
        <v>22</v>
      </c>
      <c r="C16" s="6">
        <f>C17</f>
        <v>3658607</v>
      </c>
      <c r="D16" s="6">
        <f>D17</f>
        <v>4190140</v>
      </c>
      <c r="E16" s="6">
        <f t="shared" ref="E16:G16" si="0">E17</f>
        <v>4432661</v>
      </c>
      <c r="F16" s="6">
        <f t="shared" si="0"/>
        <v>4454484</v>
      </c>
      <c r="G16" s="6">
        <f t="shared" si="0"/>
        <v>4476416</v>
      </c>
    </row>
    <row r="17" spans="1:7" x14ac:dyDescent="0.25">
      <c r="A17" s="4" t="s">
        <v>23</v>
      </c>
      <c r="B17" s="5" t="s">
        <v>7</v>
      </c>
      <c r="C17" s="6">
        <f>SUM(C18:C20)</f>
        <v>3658607</v>
      </c>
      <c r="D17" s="6">
        <f>SUM(D18:D20)</f>
        <v>4190140</v>
      </c>
      <c r="E17" s="6">
        <f t="shared" ref="E17:G17" si="1">SUM(E18:E20)</f>
        <v>4432661</v>
      </c>
      <c r="F17" s="6">
        <f t="shared" si="1"/>
        <v>4454484</v>
      </c>
      <c r="G17" s="6">
        <f t="shared" si="1"/>
        <v>4476416</v>
      </c>
    </row>
    <row r="18" spans="1:7" x14ac:dyDescent="0.25">
      <c r="A18" s="20" t="s">
        <v>24</v>
      </c>
      <c r="B18" s="5" t="s">
        <v>25</v>
      </c>
      <c r="C18" s="6">
        <v>3619822</v>
      </c>
      <c r="D18" s="6">
        <v>4126971</v>
      </c>
      <c r="E18" s="6">
        <v>4385520</v>
      </c>
      <c r="F18" s="6">
        <v>4403684</v>
      </c>
      <c r="G18" s="6">
        <v>4425616</v>
      </c>
    </row>
    <row r="19" spans="1:7" x14ac:dyDescent="0.25">
      <c r="A19" s="20" t="s">
        <v>26</v>
      </c>
      <c r="B19" s="5" t="s">
        <v>27</v>
      </c>
      <c r="C19" s="6">
        <v>38785</v>
      </c>
      <c r="D19" s="6">
        <v>63169</v>
      </c>
      <c r="E19" s="6">
        <v>47141</v>
      </c>
      <c r="F19" s="6">
        <v>50800</v>
      </c>
      <c r="G19" s="6">
        <v>50800</v>
      </c>
    </row>
    <row r="20" spans="1:7" x14ac:dyDescent="0.25">
      <c r="A20" s="20" t="s">
        <v>28</v>
      </c>
      <c r="B20" s="5" t="s">
        <v>29</v>
      </c>
      <c r="C20" s="6"/>
      <c r="D20" s="6"/>
      <c r="E20" s="6"/>
      <c r="F20" s="6"/>
      <c r="G20" s="6"/>
    </row>
    <row r="21" spans="1:7" x14ac:dyDescent="0.25">
      <c r="A21" s="19" t="s">
        <v>30</v>
      </c>
      <c r="B21" s="5" t="s">
        <v>31</v>
      </c>
      <c r="C21" s="6">
        <f>C22</f>
        <v>464907</v>
      </c>
      <c r="D21" s="6">
        <f t="shared" ref="D21:G21" si="2">D22</f>
        <v>494081</v>
      </c>
      <c r="E21" s="6">
        <f t="shared" si="2"/>
        <v>500247</v>
      </c>
      <c r="F21" s="6">
        <f t="shared" si="2"/>
        <v>500247</v>
      </c>
      <c r="G21" s="6">
        <f t="shared" si="2"/>
        <v>500247</v>
      </c>
    </row>
    <row r="22" spans="1:7" x14ac:dyDescent="0.25">
      <c r="A22" s="4" t="s">
        <v>23</v>
      </c>
      <c r="B22" s="5" t="s">
        <v>7</v>
      </c>
      <c r="C22" s="6">
        <f>SUM(C23:C30)</f>
        <v>464907</v>
      </c>
      <c r="D22" s="6">
        <f>SUM(D23:D30)</f>
        <v>494081</v>
      </c>
      <c r="E22" s="6">
        <f t="shared" ref="E22:G22" si="3">SUM(E23:E30)</f>
        <v>500247</v>
      </c>
      <c r="F22" s="6">
        <f t="shared" si="3"/>
        <v>500247</v>
      </c>
      <c r="G22" s="6">
        <f t="shared" si="3"/>
        <v>500247</v>
      </c>
    </row>
    <row r="23" spans="1:7" x14ac:dyDescent="0.25">
      <c r="A23" s="20" t="s">
        <v>24</v>
      </c>
      <c r="B23" s="5" t="s">
        <v>25</v>
      </c>
      <c r="C23" s="6"/>
      <c r="D23" s="6"/>
      <c r="E23" s="6"/>
      <c r="F23" s="6"/>
      <c r="G23" s="6"/>
    </row>
    <row r="24" spans="1:7" x14ac:dyDescent="0.25">
      <c r="A24" s="20" t="s">
        <v>26</v>
      </c>
      <c r="B24" s="5" t="s">
        <v>27</v>
      </c>
      <c r="C24" s="6">
        <v>426219</v>
      </c>
      <c r="D24" s="6">
        <v>451402</v>
      </c>
      <c r="E24" s="6">
        <v>438808</v>
      </c>
      <c r="F24" s="6">
        <v>438808</v>
      </c>
      <c r="G24" s="6">
        <v>438808</v>
      </c>
    </row>
    <row r="25" spans="1:7" x14ac:dyDescent="0.25">
      <c r="A25" s="20" t="s">
        <v>32</v>
      </c>
      <c r="B25" s="5" t="s">
        <v>33</v>
      </c>
      <c r="C25" s="6">
        <v>12879</v>
      </c>
      <c r="D25" s="6">
        <v>4438</v>
      </c>
      <c r="E25" s="6">
        <v>2800</v>
      </c>
      <c r="F25" s="6">
        <v>2800</v>
      </c>
      <c r="G25" s="6">
        <v>2800</v>
      </c>
    </row>
    <row r="26" spans="1:7" x14ac:dyDescent="0.25">
      <c r="A26" s="20" t="s">
        <v>34</v>
      </c>
      <c r="B26" s="5" t="s">
        <v>35</v>
      </c>
      <c r="C26" s="6"/>
      <c r="D26" s="6">
        <v>1754</v>
      </c>
      <c r="E26" s="6"/>
      <c r="F26" s="6"/>
      <c r="G26" s="6"/>
    </row>
    <row r="27" spans="1:7" x14ac:dyDescent="0.25">
      <c r="A27" s="20" t="s">
        <v>28</v>
      </c>
      <c r="B27" s="5" t="s">
        <v>29</v>
      </c>
      <c r="C27" s="6"/>
      <c r="D27" s="6"/>
      <c r="E27" s="6"/>
      <c r="F27" s="6"/>
      <c r="G27" s="6"/>
    </row>
    <row r="28" spans="1:7" x14ac:dyDescent="0.25">
      <c r="A28" s="20" t="s">
        <v>36</v>
      </c>
      <c r="B28" s="5" t="s">
        <v>37</v>
      </c>
      <c r="C28" s="6"/>
      <c r="D28" s="6"/>
      <c r="E28" s="6"/>
      <c r="F28" s="6"/>
      <c r="G28" s="6"/>
    </row>
    <row r="29" spans="1:7" x14ac:dyDescent="0.25">
      <c r="A29" s="20" t="s">
        <v>38</v>
      </c>
      <c r="B29" s="5" t="s">
        <v>39</v>
      </c>
      <c r="C29" s="6">
        <v>25809</v>
      </c>
      <c r="D29" s="6">
        <v>36487</v>
      </c>
      <c r="E29" s="6">
        <v>58639</v>
      </c>
      <c r="F29" s="6">
        <v>58639</v>
      </c>
      <c r="G29" s="6">
        <v>58639</v>
      </c>
    </row>
    <row r="30" spans="1:7" x14ac:dyDescent="0.25">
      <c r="A30" s="20" t="s">
        <v>40</v>
      </c>
      <c r="B30" s="5" t="s">
        <v>41</v>
      </c>
      <c r="C30" s="6"/>
      <c r="D30" s="6"/>
      <c r="E30" s="6"/>
      <c r="F30" s="6"/>
      <c r="G30" s="6"/>
    </row>
    <row r="31" spans="1:7" x14ac:dyDescent="0.25">
      <c r="A31" s="19" t="s">
        <v>42</v>
      </c>
      <c r="B31" s="5" t="s">
        <v>43</v>
      </c>
      <c r="C31" s="6">
        <f>C42+C53+C63</f>
        <v>629636</v>
      </c>
      <c r="D31" s="6">
        <f t="shared" ref="D31:G31" si="4">D42+D53+D63</f>
        <v>393026</v>
      </c>
      <c r="E31" s="6">
        <f t="shared" si="4"/>
        <v>209133</v>
      </c>
      <c r="F31" s="6">
        <f t="shared" si="4"/>
        <v>139226</v>
      </c>
      <c r="G31" s="6">
        <f t="shared" si="4"/>
        <v>105000</v>
      </c>
    </row>
    <row r="32" spans="1:7" x14ac:dyDescent="0.25">
      <c r="A32" s="4" t="s">
        <v>24</v>
      </c>
      <c r="B32" s="5" t="s">
        <v>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5">
      <c r="A33" s="20" t="s">
        <v>24</v>
      </c>
      <c r="B33" s="5" t="s">
        <v>25</v>
      </c>
      <c r="C33" s="6"/>
      <c r="D33" s="6"/>
      <c r="E33" s="6"/>
      <c r="F33" s="6"/>
      <c r="G33" s="6"/>
    </row>
    <row r="34" spans="1:7" x14ac:dyDescent="0.25">
      <c r="A34" s="20" t="s">
        <v>26</v>
      </c>
      <c r="B34" s="5" t="s">
        <v>27</v>
      </c>
      <c r="C34" s="6"/>
      <c r="D34" s="6"/>
      <c r="E34" s="6"/>
      <c r="F34" s="6"/>
      <c r="G34" s="6"/>
    </row>
    <row r="35" spans="1:7" x14ac:dyDescent="0.25">
      <c r="A35" s="20" t="s">
        <v>32</v>
      </c>
      <c r="B35" s="5" t="s">
        <v>33</v>
      </c>
      <c r="C35" s="6"/>
      <c r="D35" s="6"/>
      <c r="E35" s="6"/>
      <c r="F35" s="6"/>
      <c r="G35" s="6"/>
    </row>
    <row r="36" spans="1:7" x14ac:dyDescent="0.25">
      <c r="A36" s="4" t="s">
        <v>44</v>
      </c>
      <c r="B36" s="5" t="s">
        <v>10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5">
      <c r="A37" s="20" t="s">
        <v>24</v>
      </c>
      <c r="B37" s="5" t="s">
        <v>25</v>
      </c>
      <c r="C37" s="6"/>
      <c r="D37" s="6"/>
      <c r="E37" s="6"/>
      <c r="F37" s="6"/>
      <c r="G37" s="6"/>
    </row>
    <row r="38" spans="1:7" x14ac:dyDescent="0.25">
      <c r="A38" s="20" t="s">
        <v>26</v>
      </c>
      <c r="B38" s="5" t="s">
        <v>27</v>
      </c>
      <c r="C38" s="6"/>
      <c r="D38" s="6"/>
      <c r="E38" s="6"/>
      <c r="F38" s="6"/>
      <c r="G38" s="6"/>
    </row>
    <row r="39" spans="1:7" x14ac:dyDescent="0.25">
      <c r="A39" s="20" t="s">
        <v>32</v>
      </c>
      <c r="B39" s="5" t="s">
        <v>33</v>
      </c>
      <c r="C39" s="6"/>
      <c r="D39" s="6"/>
      <c r="E39" s="6"/>
      <c r="F39" s="6"/>
      <c r="G39" s="6"/>
    </row>
    <row r="40" spans="1:7" x14ac:dyDescent="0.25">
      <c r="A40" s="20" t="s">
        <v>34</v>
      </c>
      <c r="B40" s="5" t="s">
        <v>35</v>
      </c>
      <c r="C40" s="6"/>
      <c r="D40" s="6"/>
      <c r="E40" s="6"/>
      <c r="F40" s="6"/>
      <c r="G40" s="6"/>
    </row>
    <row r="41" spans="1:7" x14ac:dyDescent="0.25">
      <c r="A41" s="20" t="s">
        <v>38</v>
      </c>
      <c r="B41" s="5" t="s">
        <v>39</v>
      </c>
      <c r="C41" s="6"/>
      <c r="D41" s="6"/>
      <c r="E41" s="6"/>
      <c r="F41" s="6"/>
      <c r="G41" s="6"/>
    </row>
    <row r="42" spans="1:7" x14ac:dyDescent="0.25">
      <c r="A42" s="4" t="s">
        <v>45</v>
      </c>
      <c r="B42" s="5" t="s">
        <v>11</v>
      </c>
      <c r="C42" s="6">
        <f>SUM(C43:C52)</f>
        <v>334641</v>
      </c>
      <c r="D42" s="6">
        <f>SUM(D43:D52)</f>
        <v>27271</v>
      </c>
      <c r="E42" s="6">
        <f t="shared" ref="E42:G42" si="5">SUM(E43:E52)</f>
        <v>105000</v>
      </c>
      <c r="F42" s="6">
        <f t="shared" si="5"/>
        <v>105000</v>
      </c>
      <c r="G42" s="6">
        <f t="shared" si="5"/>
        <v>105000</v>
      </c>
    </row>
    <row r="43" spans="1:7" x14ac:dyDescent="0.25">
      <c r="A43" s="20" t="s">
        <v>24</v>
      </c>
      <c r="B43" s="5" t="s">
        <v>25</v>
      </c>
      <c r="C43" s="6">
        <v>53480</v>
      </c>
      <c r="D43" s="6">
        <v>22789</v>
      </c>
      <c r="E43" s="6"/>
      <c r="F43" s="6"/>
      <c r="G43" s="6"/>
    </row>
    <row r="44" spans="1:7" x14ac:dyDescent="0.25">
      <c r="A44" s="20" t="s">
        <v>26</v>
      </c>
      <c r="B44" s="5" t="s">
        <v>27</v>
      </c>
      <c r="C44" s="6">
        <v>279333</v>
      </c>
      <c r="D44" s="6">
        <v>4482</v>
      </c>
      <c r="E44" s="6">
        <v>105000</v>
      </c>
      <c r="F44" s="6">
        <v>105000</v>
      </c>
      <c r="G44" s="6">
        <v>105000</v>
      </c>
    </row>
    <row r="45" spans="1:7" x14ac:dyDescent="0.25">
      <c r="A45" s="20" t="s">
        <v>32</v>
      </c>
      <c r="B45" s="5" t="s">
        <v>33</v>
      </c>
      <c r="C45" s="6">
        <v>54</v>
      </c>
      <c r="D45" s="6"/>
      <c r="E45" s="6"/>
      <c r="F45" s="6"/>
      <c r="G45" s="6"/>
    </row>
    <row r="46" spans="1:7" x14ac:dyDescent="0.25">
      <c r="A46" s="20" t="s">
        <v>46</v>
      </c>
      <c r="B46" s="5" t="s">
        <v>47</v>
      </c>
      <c r="C46" s="6"/>
      <c r="D46" s="6"/>
      <c r="E46" s="6"/>
      <c r="F46" s="6"/>
      <c r="G46" s="6"/>
    </row>
    <row r="47" spans="1:7" x14ac:dyDescent="0.25">
      <c r="A47" s="20" t="s">
        <v>48</v>
      </c>
      <c r="B47" s="5" t="s">
        <v>49</v>
      </c>
      <c r="C47" s="6"/>
      <c r="D47" s="6"/>
      <c r="E47" s="6"/>
      <c r="F47" s="6"/>
      <c r="G47" s="6"/>
    </row>
    <row r="48" spans="1:7" x14ac:dyDescent="0.25">
      <c r="A48" s="20" t="s">
        <v>34</v>
      </c>
      <c r="B48" s="5" t="s">
        <v>35</v>
      </c>
      <c r="C48" s="6"/>
      <c r="D48" s="6"/>
      <c r="E48" s="6"/>
      <c r="F48" s="6"/>
      <c r="G48" s="6"/>
    </row>
    <row r="49" spans="1:7" x14ac:dyDescent="0.25">
      <c r="A49" s="20" t="s">
        <v>28</v>
      </c>
      <c r="B49" s="5" t="s">
        <v>29</v>
      </c>
      <c r="C49" s="6"/>
      <c r="D49" s="6"/>
      <c r="E49" s="6"/>
      <c r="F49" s="6"/>
      <c r="G49" s="6"/>
    </row>
    <row r="50" spans="1:7" x14ac:dyDescent="0.25">
      <c r="A50" s="20" t="s">
        <v>36</v>
      </c>
      <c r="B50" s="5" t="s">
        <v>37</v>
      </c>
      <c r="C50" s="6"/>
      <c r="D50" s="6"/>
      <c r="E50" s="6"/>
      <c r="F50" s="6"/>
      <c r="G50" s="6"/>
    </row>
    <row r="51" spans="1:7" x14ac:dyDescent="0.25">
      <c r="A51" s="20" t="s">
        <v>38</v>
      </c>
      <c r="B51" s="5" t="s">
        <v>39</v>
      </c>
      <c r="C51" s="6">
        <v>1774</v>
      </c>
      <c r="D51" s="6"/>
      <c r="E51" s="6"/>
      <c r="F51" s="6"/>
      <c r="G51" s="6"/>
    </row>
    <row r="52" spans="1:7" x14ac:dyDescent="0.25">
      <c r="A52" s="20" t="s">
        <v>40</v>
      </c>
      <c r="B52" s="5" t="s">
        <v>41</v>
      </c>
      <c r="C52" s="6"/>
      <c r="D52" s="6"/>
      <c r="E52" s="6"/>
      <c r="F52" s="6"/>
      <c r="G52" s="6"/>
    </row>
    <row r="53" spans="1:7" x14ac:dyDescent="0.25">
      <c r="A53" s="4" t="s">
        <v>50</v>
      </c>
      <c r="B53" s="5" t="s">
        <v>12</v>
      </c>
      <c r="C53" s="6">
        <f>SUM(C54:C62)</f>
        <v>127117</v>
      </c>
      <c r="D53" s="6">
        <f>SUM(D54:D62)</f>
        <v>187546</v>
      </c>
      <c r="E53" s="6">
        <f t="shared" ref="E53:G53" si="6">SUM(E54:E62)</f>
        <v>104133</v>
      </c>
      <c r="F53" s="6">
        <f t="shared" si="6"/>
        <v>34226</v>
      </c>
      <c r="G53" s="6">
        <f t="shared" si="6"/>
        <v>0</v>
      </c>
    </row>
    <row r="54" spans="1:7" x14ac:dyDescent="0.25">
      <c r="A54" s="20" t="s">
        <v>24</v>
      </c>
      <c r="B54" s="5" t="s">
        <v>25</v>
      </c>
      <c r="C54" s="6">
        <v>27194</v>
      </c>
      <c r="D54" s="6">
        <v>18490</v>
      </c>
      <c r="E54" s="6"/>
      <c r="F54" s="6"/>
      <c r="G54" s="6"/>
    </row>
    <row r="55" spans="1:7" x14ac:dyDescent="0.25">
      <c r="A55" s="20" t="s">
        <v>26</v>
      </c>
      <c r="B55" s="5" t="s">
        <v>27</v>
      </c>
      <c r="C55" s="6">
        <v>47529</v>
      </c>
      <c r="D55" s="6">
        <v>42796</v>
      </c>
      <c r="E55" s="6">
        <v>70533</v>
      </c>
      <c r="F55" s="6">
        <v>34226</v>
      </c>
      <c r="G55" s="6"/>
    </row>
    <row r="56" spans="1:7" x14ac:dyDescent="0.25">
      <c r="A56" s="20" t="s">
        <v>32</v>
      </c>
      <c r="B56" s="5" t="s">
        <v>33</v>
      </c>
      <c r="C56" s="6"/>
      <c r="D56" s="6"/>
      <c r="E56" s="6"/>
      <c r="F56" s="6"/>
      <c r="G56" s="6"/>
    </row>
    <row r="57" spans="1:7" x14ac:dyDescent="0.25">
      <c r="A57" s="20" t="s">
        <v>48</v>
      </c>
      <c r="B57" s="5" t="s">
        <v>49</v>
      </c>
      <c r="C57" s="6">
        <v>25082</v>
      </c>
      <c r="D57" s="6">
        <v>29035</v>
      </c>
      <c r="E57" s="6"/>
      <c r="F57" s="6"/>
      <c r="G57" s="6"/>
    </row>
    <row r="58" spans="1:7" x14ac:dyDescent="0.25">
      <c r="A58" s="20" t="s">
        <v>34</v>
      </c>
      <c r="B58" s="5" t="s">
        <v>35</v>
      </c>
      <c r="C58" s="6"/>
      <c r="D58" s="6"/>
      <c r="E58" s="6"/>
      <c r="F58" s="6"/>
      <c r="G58" s="6"/>
    </row>
    <row r="59" spans="1:7" x14ac:dyDescent="0.25">
      <c r="A59" s="20" t="s">
        <v>28</v>
      </c>
      <c r="B59" s="5" t="s">
        <v>29</v>
      </c>
      <c r="C59" s="6"/>
      <c r="D59" s="6"/>
      <c r="E59" s="6">
        <v>32000</v>
      </c>
      <c r="F59" s="6"/>
      <c r="G59" s="6"/>
    </row>
    <row r="60" spans="1:7" x14ac:dyDescent="0.25">
      <c r="A60" s="20" t="s">
        <v>36</v>
      </c>
      <c r="B60" s="5" t="s">
        <v>37</v>
      </c>
      <c r="C60" s="6"/>
      <c r="D60" s="6"/>
      <c r="E60" s="6"/>
      <c r="F60" s="6"/>
      <c r="G60" s="6"/>
    </row>
    <row r="61" spans="1:7" x14ac:dyDescent="0.25">
      <c r="A61" s="20" t="s">
        <v>38</v>
      </c>
      <c r="B61" s="5" t="s">
        <v>39</v>
      </c>
      <c r="C61" s="6">
        <v>27312</v>
      </c>
      <c r="D61" s="6">
        <v>97225</v>
      </c>
      <c r="E61" s="6">
        <v>1600</v>
      </c>
      <c r="F61" s="6"/>
      <c r="G61" s="6"/>
    </row>
    <row r="62" spans="1:7" x14ac:dyDescent="0.25">
      <c r="A62" s="20" t="s">
        <v>40</v>
      </c>
      <c r="B62" s="5" t="s">
        <v>41</v>
      </c>
      <c r="C62" s="6"/>
      <c r="D62" s="6"/>
      <c r="E62" s="6"/>
      <c r="F62" s="6"/>
      <c r="G62" s="6"/>
    </row>
    <row r="63" spans="1:7" x14ac:dyDescent="0.25">
      <c r="A63" s="4" t="s">
        <v>51</v>
      </c>
      <c r="B63" s="5" t="s">
        <v>13</v>
      </c>
      <c r="C63" s="6">
        <f>SUM(C64:C69)</f>
        <v>167878</v>
      </c>
      <c r="D63" s="6">
        <f>SUM(D64:D69)</f>
        <v>178209</v>
      </c>
      <c r="E63" s="6">
        <f t="shared" ref="E63:G63" si="7">SUM(E64:E69)</f>
        <v>0</v>
      </c>
      <c r="F63" s="6">
        <f t="shared" si="7"/>
        <v>0</v>
      </c>
      <c r="G63" s="6">
        <f t="shared" si="7"/>
        <v>0</v>
      </c>
    </row>
    <row r="64" spans="1:7" x14ac:dyDescent="0.25">
      <c r="A64" s="20" t="s">
        <v>24</v>
      </c>
      <c r="B64" s="5" t="s">
        <v>25</v>
      </c>
      <c r="C64" s="6">
        <v>130498</v>
      </c>
      <c r="D64" s="6">
        <v>90567</v>
      </c>
      <c r="E64" s="6"/>
      <c r="F64" s="6"/>
      <c r="G64" s="6"/>
    </row>
    <row r="65" spans="1:7" x14ac:dyDescent="0.25">
      <c r="A65" s="20" t="s">
        <v>26</v>
      </c>
      <c r="B65" s="5" t="s">
        <v>27</v>
      </c>
      <c r="C65" s="6">
        <v>35375</v>
      </c>
      <c r="D65" s="6">
        <v>82331</v>
      </c>
      <c r="E65" s="6"/>
      <c r="F65" s="6"/>
      <c r="G65" s="6"/>
    </row>
    <row r="66" spans="1:7" x14ac:dyDescent="0.25">
      <c r="A66" s="20" t="s">
        <v>32</v>
      </c>
      <c r="B66" s="5" t="s">
        <v>33</v>
      </c>
      <c r="C66" s="6">
        <v>17</v>
      </c>
      <c r="D66" s="6"/>
      <c r="E66" s="6"/>
      <c r="F66" s="6"/>
      <c r="G66" s="6"/>
    </row>
    <row r="67" spans="1:7" x14ac:dyDescent="0.25">
      <c r="A67" s="20" t="s">
        <v>36</v>
      </c>
      <c r="B67" s="5" t="s">
        <v>37</v>
      </c>
      <c r="C67" s="6"/>
      <c r="D67" s="6"/>
      <c r="E67" s="6"/>
      <c r="F67" s="6"/>
      <c r="G67" s="6"/>
    </row>
    <row r="68" spans="1:7" x14ac:dyDescent="0.25">
      <c r="A68" s="20" t="s">
        <v>38</v>
      </c>
      <c r="B68" s="5" t="s">
        <v>39</v>
      </c>
      <c r="C68" s="6">
        <v>1988</v>
      </c>
      <c r="D68" s="6">
        <v>5311</v>
      </c>
      <c r="E68" s="6"/>
      <c r="F68" s="6"/>
      <c r="G68" s="6"/>
    </row>
    <row r="69" spans="1:7" x14ac:dyDescent="0.25">
      <c r="A69" s="20" t="s">
        <v>40</v>
      </c>
      <c r="B69" s="5" t="s">
        <v>41</v>
      </c>
      <c r="C69" s="6"/>
      <c r="D69" s="6"/>
      <c r="E69" s="6"/>
      <c r="F69" s="6"/>
      <c r="G69" s="6"/>
    </row>
    <row r="70" spans="1:7" x14ac:dyDescent="0.25">
      <c r="A70" s="19" t="s">
        <v>52</v>
      </c>
      <c r="B70" s="5" t="s">
        <v>53</v>
      </c>
      <c r="C70" s="6">
        <f>C71+C78+C84+C94+C101</f>
        <v>1234899</v>
      </c>
      <c r="D70" s="6">
        <f>D71+D78+D84+D94+D101</f>
        <v>1352838</v>
      </c>
      <c r="E70" s="6">
        <f>E71+E78+E84+E94+E101</f>
        <v>1462987</v>
      </c>
      <c r="F70" s="6">
        <f>F71+F78+F84+F94+F101</f>
        <v>1308809</v>
      </c>
      <c r="G70" s="6">
        <f>G71+G78+G84+G94+G101</f>
        <v>1243523</v>
      </c>
    </row>
    <row r="71" spans="1:7" x14ac:dyDescent="0.25">
      <c r="A71" s="4" t="s">
        <v>24</v>
      </c>
      <c r="B71" s="5" t="s">
        <v>9</v>
      </c>
      <c r="C71" s="6">
        <f>SUM(C72:C77)</f>
        <v>852453</v>
      </c>
      <c r="D71" s="6">
        <f>SUM(D72:D77)</f>
        <v>858784</v>
      </c>
      <c r="E71" s="6">
        <f t="shared" ref="E71:G71" si="8">SUM(E72:E77)</f>
        <v>1051400</v>
      </c>
      <c r="F71" s="6">
        <f t="shared" si="8"/>
        <v>1008850</v>
      </c>
      <c r="G71" s="6">
        <f t="shared" si="8"/>
        <v>968925</v>
      </c>
    </row>
    <row r="72" spans="1:7" x14ac:dyDescent="0.25">
      <c r="A72" s="20" t="s">
        <v>24</v>
      </c>
      <c r="B72" s="5" t="s">
        <v>25</v>
      </c>
      <c r="C72" s="6">
        <v>175497</v>
      </c>
      <c r="D72" s="6">
        <v>90790</v>
      </c>
      <c r="E72" s="6">
        <v>236200</v>
      </c>
      <c r="F72" s="6">
        <v>193650</v>
      </c>
      <c r="G72" s="6">
        <v>153725</v>
      </c>
    </row>
    <row r="73" spans="1:7" x14ac:dyDescent="0.25">
      <c r="A73" s="20" t="s">
        <v>26</v>
      </c>
      <c r="B73" s="5" t="s">
        <v>27</v>
      </c>
      <c r="C73" s="6">
        <v>662720</v>
      </c>
      <c r="D73" s="6">
        <v>752047</v>
      </c>
      <c r="E73" s="6">
        <v>811050</v>
      </c>
      <c r="F73" s="6">
        <v>811050</v>
      </c>
      <c r="G73" s="6">
        <v>811050</v>
      </c>
    </row>
    <row r="74" spans="1:7" x14ac:dyDescent="0.25">
      <c r="A74" s="20" t="s">
        <v>32</v>
      </c>
      <c r="B74" s="5" t="s">
        <v>33</v>
      </c>
      <c r="C74" s="6">
        <v>555</v>
      </c>
      <c r="D74" s="6">
        <v>558</v>
      </c>
      <c r="E74" s="6">
        <v>250</v>
      </c>
      <c r="F74" s="6">
        <v>250</v>
      </c>
      <c r="G74" s="6">
        <v>250</v>
      </c>
    </row>
    <row r="75" spans="1:7" x14ac:dyDescent="0.25">
      <c r="A75" s="20">
        <v>37</v>
      </c>
      <c r="B75" s="5" t="s">
        <v>35</v>
      </c>
      <c r="C75" s="6">
        <v>1833</v>
      </c>
      <c r="D75" s="6"/>
      <c r="E75" s="6"/>
      <c r="F75" s="6"/>
      <c r="G75" s="6"/>
    </row>
    <row r="76" spans="1:7" x14ac:dyDescent="0.25">
      <c r="A76" s="20">
        <v>38</v>
      </c>
      <c r="B76" s="5" t="s">
        <v>29</v>
      </c>
      <c r="C76" s="6">
        <v>1932</v>
      </c>
      <c r="D76" s="6">
        <v>2654</v>
      </c>
      <c r="E76" s="6"/>
      <c r="F76" s="6"/>
      <c r="G76" s="6"/>
    </row>
    <row r="77" spans="1:7" x14ac:dyDescent="0.25">
      <c r="A77" s="20" t="s">
        <v>38</v>
      </c>
      <c r="B77" s="5" t="s">
        <v>39</v>
      </c>
      <c r="C77" s="6">
        <v>9916</v>
      </c>
      <c r="D77" s="6">
        <v>12735</v>
      </c>
      <c r="E77" s="6">
        <v>3900</v>
      </c>
      <c r="F77" s="6">
        <v>3900</v>
      </c>
      <c r="G77" s="6">
        <v>3900</v>
      </c>
    </row>
    <row r="78" spans="1:7" x14ac:dyDescent="0.25">
      <c r="A78" s="4" t="s">
        <v>44</v>
      </c>
      <c r="B78" s="5" t="s">
        <v>10</v>
      </c>
      <c r="C78" s="6">
        <f>SUM(C79:C83)</f>
        <v>231052</v>
      </c>
      <c r="D78" s="6">
        <f>SUM(D79:D83)</f>
        <v>311056</v>
      </c>
      <c r="E78" s="6">
        <f t="shared" ref="E78:G78" si="9">SUM(E79:E83)</f>
        <v>324910</v>
      </c>
      <c r="F78" s="6">
        <f t="shared" si="9"/>
        <v>265660</v>
      </c>
      <c r="G78" s="6">
        <f t="shared" si="9"/>
        <v>265660</v>
      </c>
    </row>
    <row r="79" spans="1:7" x14ac:dyDescent="0.25">
      <c r="A79" s="20" t="s">
        <v>24</v>
      </c>
      <c r="B79" s="5" t="s">
        <v>25</v>
      </c>
      <c r="C79" s="6">
        <v>5522</v>
      </c>
      <c r="D79" s="6">
        <v>7731</v>
      </c>
      <c r="E79" s="6">
        <v>6410</v>
      </c>
      <c r="F79" s="6">
        <v>6410</v>
      </c>
      <c r="G79" s="6">
        <v>6410</v>
      </c>
    </row>
    <row r="80" spans="1:7" x14ac:dyDescent="0.25">
      <c r="A80" s="20" t="s">
        <v>26</v>
      </c>
      <c r="B80" s="5" t="s">
        <v>27</v>
      </c>
      <c r="C80" s="6">
        <v>215647</v>
      </c>
      <c r="D80" s="6">
        <v>291991</v>
      </c>
      <c r="E80" s="6">
        <v>300300</v>
      </c>
      <c r="F80" s="6">
        <v>247050</v>
      </c>
      <c r="G80" s="6">
        <v>247050</v>
      </c>
    </row>
    <row r="81" spans="1:7" x14ac:dyDescent="0.25">
      <c r="A81" s="20" t="s">
        <v>32</v>
      </c>
      <c r="B81" s="5" t="s">
        <v>33</v>
      </c>
      <c r="C81" s="6">
        <v>287</v>
      </c>
      <c r="D81" s="6">
        <v>53</v>
      </c>
      <c r="E81" s="6"/>
      <c r="F81" s="6"/>
      <c r="G81" s="6"/>
    </row>
    <row r="82" spans="1:7" x14ac:dyDescent="0.25">
      <c r="A82" s="20" t="s">
        <v>34</v>
      </c>
      <c r="B82" s="5" t="s">
        <v>35</v>
      </c>
      <c r="C82" s="6">
        <v>2903</v>
      </c>
      <c r="D82" s="6"/>
      <c r="E82" s="6">
        <v>3000</v>
      </c>
      <c r="F82" s="6">
        <v>3000</v>
      </c>
      <c r="G82" s="6">
        <v>3000</v>
      </c>
    </row>
    <row r="83" spans="1:7" x14ac:dyDescent="0.25">
      <c r="A83" s="20" t="s">
        <v>38</v>
      </c>
      <c r="B83" s="5" t="s">
        <v>39</v>
      </c>
      <c r="C83" s="6">
        <v>6693</v>
      </c>
      <c r="D83" s="6">
        <v>11281</v>
      </c>
      <c r="E83" s="6">
        <v>15200</v>
      </c>
      <c r="F83" s="6">
        <v>9200</v>
      </c>
      <c r="G83" s="6">
        <v>9200</v>
      </c>
    </row>
    <row r="84" spans="1:7" x14ac:dyDescent="0.25">
      <c r="A84" s="4" t="s">
        <v>50</v>
      </c>
      <c r="B84" s="5" t="s">
        <v>12</v>
      </c>
      <c r="C84" s="6">
        <f>SUM(C85:C93)</f>
        <v>151394</v>
      </c>
      <c r="D84" s="6">
        <f>SUM(D85:D93)</f>
        <v>177424</v>
      </c>
      <c r="E84" s="6">
        <f t="shared" ref="E84:G84" si="10">SUM(E85:E93)</f>
        <v>86427</v>
      </c>
      <c r="F84" s="6">
        <f t="shared" si="10"/>
        <v>34049</v>
      </c>
      <c r="G84" s="6">
        <f t="shared" si="10"/>
        <v>8688</v>
      </c>
    </row>
    <row r="85" spans="1:7" x14ac:dyDescent="0.25">
      <c r="A85" s="20" t="s">
        <v>24</v>
      </c>
      <c r="B85" s="5" t="s">
        <v>25</v>
      </c>
      <c r="C85" s="6">
        <v>88469</v>
      </c>
      <c r="D85" s="6">
        <v>105525</v>
      </c>
      <c r="E85" s="6">
        <v>21369</v>
      </c>
      <c r="F85" s="6">
        <v>16070</v>
      </c>
      <c r="G85" s="6"/>
    </row>
    <row r="86" spans="1:7" x14ac:dyDescent="0.25">
      <c r="A86" s="20" t="s">
        <v>26</v>
      </c>
      <c r="B86" s="5" t="s">
        <v>27</v>
      </c>
      <c r="C86" s="6">
        <v>58157</v>
      </c>
      <c r="D86" s="6">
        <v>64799</v>
      </c>
      <c r="E86" s="6">
        <v>59217</v>
      </c>
      <c r="F86" s="6">
        <v>17979</v>
      </c>
      <c r="G86" s="6">
        <v>8688</v>
      </c>
    </row>
    <row r="87" spans="1:7" x14ac:dyDescent="0.25">
      <c r="A87" s="20" t="s">
        <v>32</v>
      </c>
      <c r="B87" s="5" t="s">
        <v>33</v>
      </c>
      <c r="C87" s="6">
        <v>66</v>
      </c>
      <c r="D87" s="6"/>
      <c r="E87" s="6"/>
      <c r="F87" s="6"/>
      <c r="G87" s="6"/>
    </row>
    <row r="88" spans="1:7" x14ac:dyDescent="0.25">
      <c r="A88" s="20" t="s">
        <v>48</v>
      </c>
      <c r="B88" s="5" t="s">
        <v>49</v>
      </c>
      <c r="C88" s="6"/>
      <c r="D88" s="6"/>
      <c r="E88" s="6"/>
      <c r="F88" s="6"/>
      <c r="G88" s="6"/>
    </row>
    <row r="89" spans="1:7" x14ac:dyDescent="0.25">
      <c r="A89" s="20" t="s">
        <v>34</v>
      </c>
      <c r="B89" s="5" t="s">
        <v>35</v>
      </c>
      <c r="C89" s="6">
        <v>2124</v>
      </c>
      <c r="D89" s="6">
        <v>4778</v>
      </c>
      <c r="E89" s="6">
        <v>3717</v>
      </c>
      <c r="F89" s="6"/>
      <c r="G89" s="6"/>
    </row>
    <row r="90" spans="1:7" x14ac:dyDescent="0.25">
      <c r="A90" s="20" t="s">
        <v>28</v>
      </c>
      <c r="B90" s="5" t="s">
        <v>29</v>
      </c>
      <c r="C90" s="6"/>
      <c r="D90" s="6"/>
      <c r="E90" s="6"/>
      <c r="F90" s="6"/>
      <c r="G90" s="6"/>
    </row>
    <row r="91" spans="1:7" x14ac:dyDescent="0.25">
      <c r="A91" s="20" t="s">
        <v>36</v>
      </c>
      <c r="B91" s="5" t="s">
        <v>37</v>
      </c>
      <c r="C91" s="6"/>
      <c r="D91" s="6"/>
      <c r="E91" s="6"/>
      <c r="F91" s="6"/>
      <c r="G91" s="6"/>
    </row>
    <row r="92" spans="1:7" x14ac:dyDescent="0.25">
      <c r="A92" s="20" t="s">
        <v>38</v>
      </c>
      <c r="B92" s="5" t="s">
        <v>39</v>
      </c>
      <c r="C92" s="6">
        <v>2578</v>
      </c>
      <c r="D92" s="6">
        <v>2322</v>
      </c>
      <c r="E92" s="6">
        <v>2124</v>
      </c>
      <c r="F92" s="6"/>
      <c r="G92" s="6"/>
    </row>
    <row r="93" spans="1:7" x14ac:dyDescent="0.25">
      <c r="A93" s="20" t="s">
        <v>40</v>
      </c>
      <c r="B93" s="5" t="s">
        <v>41</v>
      </c>
      <c r="C93" s="6"/>
      <c r="D93" s="6"/>
      <c r="E93" s="6"/>
      <c r="F93" s="6"/>
      <c r="G93" s="6"/>
    </row>
    <row r="94" spans="1:7" x14ac:dyDescent="0.25">
      <c r="A94" s="4" t="s">
        <v>51</v>
      </c>
      <c r="B94" s="5" t="s">
        <v>13</v>
      </c>
      <c r="C94" s="6">
        <f>SUM(C95:C100)</f>
        <v>0</v>
      </c>
      <c r="D94" s="6">
        <f>SUM(D95:D100)</f>
        <v>5309</v>
      </c>
      <c r="E94" s="6">
        <f t="shared" ref="E94:G94" si="11">SUM(E95:E100)</f>
        <v>0</v>
      </c>
      <c r="F94" s="6">
        <f t="shared" si="11"/>
        <v>0</v>
      </c>
      <c r="G94" s="6">
        <f t="shared" si="11"/>
        <v>0</v>
      </c>
    </row>
    <row r="95" spans="1:7" x14ac:dyDescent="0.25">
      <c r="A95" s="20" t="s">
        <v>24</v>
      </c>
      <c r="B95" s="5" t="s">
        <v>25</v>
      </c>
      <c r="C95" s="6"/>
      <c r="D95" s="6"/>
      <c r="E95" s="6"/>
      <c r="F95" s="6"/>
      <c r="G95" s="6"/>
    </row>
    <row r="96" spans="1:7" x14ac:dyDescent="0.25">
      <c r="A96" s="20" t="s">
        <v>26</v>
      </c>
      <c r="B96" s="5" t="s">
        <v>27</v>
      </c>
      <c r="C96" s="6"/>
      <c r="D96" s="6">
        <v>5309</v>
      </c>
      <c r="E96" s="6"/>
      <c r="F96" s="6"/>
      <c r="G96" s="6"/>
    </row>
    <row r="97" spans="1:7" x14ac:dyDescent="0.25">
      <c r="A97" s="20" t="s">
        <v>32</v>
      </c>
      <c r="B97" s="5" t="s">
        <v>33</v>
      </c>
      <c r="C97" s="6"/>
      <c r="D97" s="6"/>
      <c r="E97" s="6"/>
      <c r="F97" s="6"/>
      <c r="G97" s="6"/>
    </row>
    <row r="98" spans="1:7" x14ac:dyDescent="0.25">
      <c r="A98" s="20" t="s">
        <v>36</v>
      </c>
      <c r="B98" s="5" t="s">
        <v>37</v>
      </c>
      <c r="C98" s="6"/>
      <c r="D98" s="6"/>
      <c r="E98" s="6"/>
      <c r="F98" s="6"/>
      <c r="G98" s="6"/>
    </row>
    <row r="99" spans="1:7" x14ac:dyDescent="0.25">
      <c r="A99" s="20" t="s">
        <v>38</v>
      </c>
      <c r="B99" s="5" t="s">
        <v>39</v>
      </c>
      <c r="C99" s="6"/>
      <c r="D99" s="6"/>
      <c r="E99" s="6"/>
      <c r="F99" s="6"/>
      <c r="G99" s="6"/>
    </row>
    <row r="100" spans="1:7" x14ac:dyDescent="0.25">
      <c r="A100" s="20" t="s">
        <v>40</v>
      </c>
      <c r="B100" s="5" t="s">
        <v>41</v>
      </c>
      <c r="C100" s="6"/>
      <c r="D100" s="6"/>
      <c r="E100" s="6"/>
      <c r="F100" s="6"/>
      <c r="G100" s="6"/>
    </row>
    <row r="101" spans="1:7" x14ac:dyDescent="0.25">
      <c r="A101" s="13">
        <v>71</v>
      </c>
      <c r="B101" s="14" t="s">
        <v>18</v>
      </c>
      <c r="C101" s="21">
        <f>C102</f>
        <v>0</v>
      </c>
      <c r="D101" s="22">
        <f>D102</f>
        <v>265</v>
      </c>
      <c r="E101" s="22">
        <f t="shared" ref="E101:G101" si="12">E102</f>
        <v>250</v>
      </c>
      <c r="F101" s="22">
        <f t="shared" si="12"/>
        <v>250</v>
      </c>
      <c r="G101" s="22">
        <f t="shared" si="12"/>
        <v>250</v>
      </c>
    </row>
    <row r="102" spans="1:7" x14ac:dyDescent="0.25">
      <c r="A102" s="23" t="s">
        <v>26</v>
      </c>
      <c r="B102" s="14" t="s">
        <v>27</v>
      </c>
      <c r="C102" s="24"/>
      <c r="D102" s="22">
        <v>265</v>
      </c>
      <c r="E102" s="22">
        <v>250</v>
      </c>
      <c r="F102" s="22">
        <v>250</v>
      </c>
      <c r="G102" s="22">
        <v>250</v>
      </c>
    </row>
    <row r="103" spans="1:7" x14ac:dyDescent="0.25">
      <c r="A103" s="19" t="s">
        <v>54</v>
      </c>
      <c r="B103" s="5" t="s">
        <v>55</v>
      </c>
      <c r="C103" s="6">
        <f>C111+C104</f>
        <v>346960</v>
      </c>
      <c r="D103" s="6">
        <f t="shared" ref="D103:G103" si="13">D111+D104</f>
        <v>288512</v>
      </c>
      <c r="E103" s="6">
        <f t="shared" si="13"/>
        <v>131055</v>
      </c>
      <c r="F103" s="6">
        <f t="shared" si="13"/>
        <v>0</v>
      </c>
      <c r="G103" s="6">
        <f t="shared" si="13"/>
        <v>0</v>
      </c>
    </row>
    <row r="104" spans="1:7" x14ac:dyDescent="0.25">
      <c r="A104" s="4" t="s">
        <v>56</v>
      </c>
      <c r="B104" s="5" t="s">
        <v>8</v>
      </c>
      <c r="C104" s="6">
        <f>SUM(C105:C110)</f>
        <v>0</v>
      </c>
      <c r="D104" s="6">
        <f t="shared" ref="D104:G104" si="14">SUM(D105:D110)</f>
        <v>0</v>
      </c>
      <c r="E104" s="6">
        <f t="shared" si="14"/>
        <v>19658</v>
      </c>
      <c r="F104" s="6">
        <f t="shared" si="14"/>
        <v>0</v>
      </c>
      <c r="G104" s="6">
        <f t="shared" si="14"/>
        <v>0</v>
      </c>
    </row>
    <row r="105" spans="1:7" x14ac:dyDescent="0.25">
      <c r="A105" s="20" t="s">
        <v>24</v>
      </c>
      <c r="B105" s="5" t="s">
        <v>25</v>
      </c>
      <c r="C105" s="6"/>
      <c r="D105" s="6"/>
      <c r="E105" s="6"/>
      <c r="F105" s="6"/>
      <c r="G105" s="6"/>
    </row>
    <row r="106" spans="1:7" x14ac:dyDescent="0.25">
      <c r="A106" s="20" t="s">
        <v>26</v>
      </c>
      <c r="B106" s="5" t="s">
        <v>27</v>
      </c>
      <c r="C106" s="6"/>
      <c r="D106" s="6"/>
      <c r="E106" s="6">
        <v>19658</v>
      </c>
      <c r="F106" s="6"/>
      <c r="G106" s="6"/>
    </row>
    <row r="107" spans="1:7" x14ac:dyDescent="0.25">
      <c r="A107" s="20" t="s">
        <v>46</v>
      </c>
      <c r="B107" s="5" t="s">
        <v>47</v>
      </c>
      <c r="C107" s="6"/>
      <c r="D107" s="6"/>
      <c r="E107" s="6"/>
      <c r="F107" s="6"/>
      <c r="G107" s="6"/>
    </row>
    <row r="108" spans="1:7" x14ac:dyDescent="0.25">
      <c r="A108" s="20" t="s">
        <v>48</v>
      </c>
      <c r="B108" s="5" t="s">
        <v>49</v>
      </c>
      <c r="C108" s="6"/>
      <c r="D108" s="6"/>
      <c r="E108" s="6"/>
      <c r="F108" s="6"/>
      <c r="G108" s="6"/>
    </row>
    <row r="109" spans="1:7" x14ac:dyDescent="0.25">
      <c r="A109" s="20" t="s">
        <v>28</v>
      </c>
      <c r="B109" s="5" t="s">
        <v>29</v>
      </c>
      <c r="C109" s="6"/>
      <c r="D109" s="6"/>
      <c r="E109" s="6"/>
      <c r="F109" s="6"/>
      <c r="G109" s="6"/>
    </row>
    <row r="110" spans="1:7" x14ac:dyDescent="0.25">
      <c r="A110" s="20" t="s">
        <v>38</v>
      </c>
      <c r="B110" s="5" t="s">
        <v>39</v>
      </c>
      <c r="C110" s="6"/>
      <c r="D110" s="6"/>
      <c r="E110" s="6"/>
      <c r="F110" s="6"/>
      <c r="G110" s="6"/>
    </row>
    <row r="111" spans="1:7" x14ac:dyDescent="0.25">
      <c r="A111" s="4" t="s">
        <v>57</v>
      </c>
      <c r="B111" s="5" t="s">
        <v>58</v>
      </c>
      <c r="C111" s="6">
        <f>SUM(C112:C118)</f>
        <v>346960</v>
      </c>
      <c r="D111" s="6">
        <f>SUM(D112:D118)</f>
        <v>288512</v>
      </c>
      <c r="E111" s="6">
        <f t="shared" ref="E111:G111" si="15">SUM(E112:E118)</f>
        <v>111397</v>
      </c>
      <c r="F111" s="6">
        <f t="shared" si="15"/>
        <v>0</v>
      </c>
      <c r="G111" s="6">
        <f t="shared" si="15"/>
        <v>0</v>
      </c>
    </row>
    <row r="112" spans="1:7" x14ac:dyDescent="0.25">
      <c r="A112" s="20" t="s">
        <v>24</v>
      </c>
      <c r="B112" s="5" t="s">
        <v>25</v>
      </c>
      <c r="C112" s="6">
        <v>41882</v>
      </c>
      <c r="D112" s="6">
        <v>61849</v>
      </c>
      <c r="E112" s="6"/>
      <c r="F112" s="6"/>
      <c r="G112" s="6"/>
    </row>
    <row r="113" spans="1:7" x14ac:dyDescent="0.25">
      <c r="A113" s="20" t="s">
        <v>26</v>
      </c>
      <c r="B113" s="5" t="s">
        <v>27</v>
      </c>
      <c r="C113" s="6">
        <v>44953</v>
      </c>
      <c r="D113" s="6">
        <v>126856</v>
      </c>
      <c r="E113" s="6">
        <v>49876</v>
      </c>
      <c r="F113" s="6"/>
      <c r="G113" s="6"/>
    </row>
    <row r="114" spans="1:7" x14ac:dyDescent="0.25">
      <c r="A114" s="20" t="s">
        <v>32</v>
      </c>
      <c r="B114" s="5" t="s">
        <v>33</v>
      </c>
      <c r="C114" s="6">
        <v>58</v>
      </c>
      <c r="D114" s="6"/>
      <c r="E114" s="6"/>
      <c r="F114" s="6"/>
      <c r="G114" s="6"/>
    </row>
    <row r="115" spans="1:7" x14ac:dyDescent="0.25">
      <c r="A115" s="20" t="s">
        <v>46</v>
      </c>
      <c r="B115" s="5" t="s">
        <v>47</v>
      </c>
      <c r="C115" s="6">
        <v>69609</v>
      </c>
      <c r="D115" s="6"/>
      <c r="E115" s="6">
        <v>46121</v>
      </c>
      <c r="F115" s="6"/>
      <c r="G115" s="6"/>
    </row>
    <row r="116" spans="1:7" x14ac:dyDescent="0.25">
      <c r="A116" s="20" t="s">
        <v>48</v>
      </c>
      <c r="B116" s="5" t="s">
        <v>49</v>
      </c>
      <c r="C116" s="6">
        <v>39475</v>
      </c>
      <c r="D116" s="6">
        <v>99807</v>
      </c>
      <c r="E116" s="6">
        <v>15400</v>
      </c>
      <c r="F116" s="6"/>
      <c r="G116" s="6"/>
    </row>
    <row r="117" spans="1:7" x14ac:dyDescent="0.25">
      <c r="A117" s="20" t="s">
        <v>28</v>
      </c>
      <c r="B117" s="5" t="s">
        <v>29</v>
      </c>
      <c r="C117" s="6"/>
      <c r="D117" s="6"/>
      <c r="E117" s="6"/>
      <c r="F117" s="6"/>
      <c r="G117" s="6"/>
    </row>
    <row r="118" spans="1:7" x14ac:dyDescent="0.25">
      <c r="A118" s="20" t="s">
        <v>38</v>
      </c>
      <c r="B118" s="5" t="s">
        <v>39</v>
      </c>
      <c r="C118" s="6">
        <v>150983</v>
      </c>
      <c r="D118" s="6"/>
      <c r="E118" s="6"/>
      <c r="F118" s="6"/>
      <c r="G118" s="6"/>
    </row>
    <row r="119" spans="1:7" x14ac:dyDescent="0.25">
      <c r="A119" s="19" t="s">
        <v>54</v>
      </c>
      <c r="B119" s="5" t="s">
        <v>59</v>
      </c>
      <c r="C119" s="6">
        <f>C120+C127</f>
        <v>117919</v>
      </c>
      <c r="D119" s="6">
        <f>D120+D127</f>
        <v>143654</v>
      </c>
      <c r="E119" s="6">
        <f t="shared" ref="E119:G119" si="16">E120+E127</f>
        <v>0</v>
      </c>
      <c r="F119" s="6">
        <f t="shared" si="16"/>
        <v>0</v>
      </c>
      <c r="G119" s="6">
        <f t="shared" si="16"/>
        <v>0</v>
      </c>
    </row>
    <row r="120" spans="1:7" x14ac:dyDescent="0.25">
      <c r="A120" s="4" t="s">
        <v>56</v>
      </c>
      <c r="B120" s="5" t="s">
        <v>8</v>
      </c>
      <c r="C120" s="6">
        <f>C121+C122</f>
        <v>13293</v>
      </c>
      <c r="D120" s="6">
        <f>SUM(D121:D126)</f>
        <v>21548</v>
      </c>
      <c r="E120" s="6">
        <f t="shared" ref="E120:G120" si="17">SUM(E121:E126)</f>
        <v>0</v>
      </c>
      <c r="F120" s="6">
        <f t="shared" si="17"/>
        <v>0</v>
      </c>
      <c r="G120" s="6">
        <f t="shared" si="17"/>
        <v>0</v>
      </c>
    </row>
    <row r="121" spans="1:7" x14ac:dyDescent="0.25">
      <c r="A121" s="20" t="s">
        <v>24</v>
      </c>
      <c r="B121" s="5" t="s">
        <v>25</v>
      </c>
      <c r="C121" s="6">
        <v>7033</v>
      </c>
      <c r="D121" s="6">
        <v>712</v>
      </c>
      <c r="E121" s="6"/>
      <c r="F121" s="6"/>
      <c r="G121" s="6"/>
    </row>
    <row r="122" spans="1:7" x14ac:dyDescent="0.25">
      <c r="A122" s="20" t="s">
        <v>26</v>
      </c>
      <c r="B122" s="5" t="s">
        <v>27</v>
      </c>
      <c r="C122" s="6">
        <v>6260</v>
      </c>
      <c r="D122" s="6">
        <v>6570</v>
      </c>
      <c r="E122" s="6"/>
      <c r="F122" s="6"/>
      <c r="G122" s="6"/>
    </row>
    <row r="123" spans="1:7" x14ac:dyDescent="0.25">
      <c r="A123" s="20" t="s">
        <v>46</v>
      </c>
      <c r="B123" s="5" t="s">
        <v>47</v>
      </c>
      <c r="C123" s="6"/>
      <c r="D123" s="6"/>
      <c r="E123" s="6"/>
      <c r="F123" s="6"/>
      <c r="G123" s="6"/>
    </row>
    <row r="124" spans="1:7" x14ac:dyDescent="0.25">
      <c r="A124" s="20" t="s">
        <v>48</v>
      </c>
      <c r="B124" s="5" t="s">
        <v>49</v>
      </c>
      <c r="C124" s="6"/>
      <c r="D124" s="6">
        <v>549</v>
      </c>
      <c r="E124" s="6"/>
      <c r="F124" s="6"/>
      <c r="G124" s="6"/>
    </row>
    <row r="125" spans="1:7" x14ac:dyDescent="0.25">
      <c r="A125" s="20" t="s">
        <v>28</v>
      </c>
      <c r="B125" s="5" t="s">
        <v>29</v>
      </c>
      <c r="C125" s="6"/>
      <c r="D125" s="6"/>
      <c r="E125" s="6"/>
      <c r="F125" s="6"/>
      <c r="G125" s="6"/>
    </row>
    <row r="126" spans="1:7" x14ac:dyDescent="0.25">
      <c r="A126" s="20" t="s">
        <v>38</v>
      </c>
      <c r="B126" s="5" t="s">
        <v>39</v>
      </c>
      <c r="C126" s="6"/>
      <c r="D126" s="6">
        <v>13717</v>
      </c>
      <c r="E126" s="6"/>
      <c r="F126" s="6"/>
      <c r="G126" s="6"/>
    </row>
    <row r="127" spans="1:7" x14ac:dyDescent="0.25">
      <c r="A127" s="4">
        <v>561</v>
      </c>
      <c r="B127" s="5" t="s">
        <v>14</v>
      </c>
      <c r="C127" s="6">
        <f>SUM(C128:C134)</f>
        <v>104626</v>
      </c>
      <c r="D127" s="6">
        <f>SUM(D128:D134)</f>
        <v>122106</v>
      </c>
      <c r="E127" s="6">
        <f t="shared" ref="E127:G127" si="18">SUM(E128:E134)</f>
        <v>0</v>
      </c>
      <c r="F127" s="6">
        <f t="shared" si="18"/>
        <v>0</v>
      </c>
      <c r="G127" s="6">
        <f t="shared" si="18"/>
        <v>0</v>
      </c>
    </row>
    <row r="128" spans="1:7" x14ac:dyDescent="0.25">
      <c r="A128" s="20" t="s">
        <v>24</v>
      </c>
      <c r="B128" s="5" t="s">
        <v>25</v>
      </c>
      <c r="C128" s="6">
        <v>13446</v>
      </c>
      <c r="D128" s="6">
        <v>4033</v>
      </c>
      <c r="E128" s="6"/>
      <c r="F128" s="6"/>
      <c r="G128" s="6"/>
    </row>
    <row r="129" spans="1:7" x14ac:dyDescent="0.25">
      <c r="A129" s="20" t="s">
        <v>26</v>
      </c>
      <c r="B129" s="5" t="s">
        <v>27</v>
      </c>
      <c r="C129" s="6">
        <v>85423</v>
      </c>
      <c r="D129" s="6">
        <v>37232</v>
      </c>
      <c r="E129" s="6"/>
      <c r="F129" s="6"/>
      <c r="G129" s="6"/>
    </row>
    <row r="130" spans="1:7" x14ac:dyDescent="0.25">
      <c r="A130" s="20" t="s">
        <v>32</v>
      </c>
      <c r="B130" s="5" t="s">
        <v>33</v>
      </c>
      <c r="C130" s="6">
        <v>4</v>
      </c>
      <c r="D130" s="6"/>
      <c r="E130" s="6"/>
      <c r="F130" s="6"/>
      <c r="G130" s="6"/>
    </row>
    <row r="131" spans="1:7" x14ac:dyDescent="0.25">
      <c r="A131" s="20" t="s">
        <v>46</v>
      </c>
      <c r="B131" s="5" t="s">
        <v>47</v>
      </c>
      <c r="C131" s="6"/>
      <c r="D131" s="6"/>
      <c r="E131" s="6"/>
      <c r="F131" s="6"/>
      <c r="G131" s="6"/>
    </row>
    <row r="132" spans="1:7" x14ac:dyDescent="0.25">
      <c r="A132" s="20" t="s">
        <v>48</v>
      </c>
      <c r="B132" s="5" t="s">
        <v>49</v>
      </c>
      <c r="C132" s="6">
        <v>5753</v>
      </c>
      <c r="D132" s="6">
        <v>3109</v>
      </c>
      <c r="E132" s="6"/>
      <c r="F132" s="6"/>
      <c r="G132" s="6"/>
    </row>
    <row r="133" spans="1:7" x14ac:dyDescent="0.25">
      <c r="A133" s="20" t="s">
        <v>28</v>
      </c>
      <c r="B133" s="5" t="s">
        <v>29</v>
      </c>
      <c r="C133" s="6"/>
      <c r="D133" s="6"/>
      <c r="E133" s="6"/>
      <c r="F133" s="6"/>
      <c r="G133" s="6"/>
    </row>
    <row r="134" spans="1:7" x14ac:dyDescent="0.25">
      <c r="A134" s="20" t="s">
        <v>38</v>
      </c>
      <c r="B134" s="5" t="s">
        <v>39</v>
      </c>
      <c r="C134" s="6"/>
      <c r="D134" s="6">
        <v>77732</v>
      </c>
      <c r="E134" s="6"/>
      <c r="F134" s="6"/>
      <c r="G134" s="6"/>
    </row>
    <row r="135" spans="1:7" x14ac:dyDescent="0.25">
      <c r="A135" s="19" t="s">
        <v>60</v>
      </c>
      <c r="B135" s="5" t="s">
        <v>61</v>
      </c>
      <c r="C135" s="6">
        <f>C136</f>
        <v>0</v>
      </c>
      <c r="D135" s="6">
        <f t="shared" ref="D135:G135" si="19">D136</f>
        <v>13287</v>
      </c>
      <c r="E135" s="6">
        <f t="shared" si="19"/>
        <v>0</v>
      </c>
      <c r="F135" s="6">
        <f t="shared" si="19"/>
        <v>0</v>
      </c>
      <c r="G135" s="6">
        <f t="shared" si="19"/>
        <v>0</v>
      </c>
    </row>
    <row r="136" spans="1:7" x14ac:dyDescent="0.25">
      <c r="A136" s="4" t="s">
        <v>23</v>
      </c>
      <c r="B136" s="5" t="s">
        <v>7</v>
      </c>
      <c r="C136" s="6">
        <f>SUM(C137:C144)</f>
        <v>0</v>
      </c>
      <c r="D136" s="6">
        <f>SUM(D137:D144)</f>
        <v>13287</v>
      </c>
      <c r="E136" s="6">
        <f t="shared" ref="E136:G136" si="20">SUM(E137:E144)</f>
        <v>0</v>
      </c>
      <c r="F136" s="6">
        <f t="shared" si="20"/>
        <v>0</v>
      </c>
      <c r="G136" s="6">
        <f t="shared" si="20"/>
        <v>0</v>
      </c>
    </row>
    <row r="137" spans="1:7" x14ac:dyDescent="0.25">
      <c r="A137" s="20" t="s">
        <v>24</v>
      </c>
      <c r="B137" s="5" t="s">
        <v>25</v>
      </c>
      <c r="C137" s="6"/>
      <c r="D137" s="6">
        <v>7949</v>
      </c>
      <c r="E137" s="6"/>
      <c r="F137" s="6"/>
      <c r="G137" s="6"/>
    </row>
    <row r="138" spans="1:7" x14ac:dyDescent="0.25">
      <c r="A138" s="20" t="s">
        <v>26</v>
      </c>
      <c r="B138" s="5" t="s">
        <v>27</v>
      </c>
      <c r="C138" s="6"/>
      <c r="D138" s="6">
        <v>3128</v>
      </c>
      <c r="E138" s="6"/>
      <c r="F138" s="6"/>
      <c r="G138" s="6"/>
    </row>
    <row r="139" spans="1:7" x14ac:dyDescent="0.25">
      <c r="A139" s="20" t="s">
        <v>32</v>
      </c>
      <c r="B139" s="5" t="s">
        <v>33</v>
      </c>
      <c r="C139" s="6"/>
      <c r="D139" s="6">
        <v>2210</v>
      </c>
      <c r="E139" s="6"/>
      <c r="F139" s="6"/>
      <c r="G139" s="6"/>
    </row>
  </sheetData>
  <pageMargins left="0.31496062992125984" right="0.31496062992125984" top="0.74803149606299213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POSEBNI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Tolj</dc:creator>
  <cp:lastModifiedBy>Ante Tolj</cp:lastModifiedBy>
  <dcterms:created xsi:type="dcterms:W3CDTF">2023-12-06T12:57:48Z</dcterms:created>
  <dcterms:modified xsi:type="dcterms:W3CDTF">2023-12-07T13:00:42Z</dcterms:modified>
</cp:coreProperties>
</file>