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lj\OneDrive - gradst.hr\FINANCIJSKI PLANOVI\FP 2023-2025\USKLAĐENI PRIJEDLOG FP 2023-2025\"/>
    </mc:Choice>
  </mc:AlternateContent>
  <bookViews>
    <workbookView xWindow="0" yWindow="0" windowWidth="28800" windowHeight="12435"/>
  </bookViews>
  <sheets>
    <sheet name="FGA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2" l="1"/>
  <c r="G89" i="2"/>
  <c r="F90" i="2"/>
  <c r="G90" i="2"/>
  <c r="E96" i="2"/>
  <c r="G92" i="2"/>
  <c r="G91" i="2" s="1"/>
  <c r="F92" i="2"/>
  <c r="F91" i="2" s="1"/>
  <c r="E92" i="2"/>
  <c r="E91" i="2" s="1"/>
  <c r="G108" i="2" l="1"/>
  <c r="G105" i="2" s="1"/>
  <c r="F108" i="2"/>
  <c r="F105" i="2" s="1"/>
  <c r="G107" i="2" l="1"/>
  <c r="G106" i="2"/>
  <c r="F106" i="2"/>
  <c r="F107" i="2"/>
  <c r="G79" i="2" l="1"/>
  <c r="E79" i="2"/>
  <c r="F80" i="2"/>
  <c r="F79" i="2" s="1"/>
  <c r="G80" i="2"/>
  <c r="E80" i="2"/>
  <c r="F73" i="2"/>
  <c r="E73" i="2"/>
  <c r="F74" i="2"/>
  <c r="G74" i="2"/>
  <c r="G73" i="2" s="1"/>
  <c r="E74" i="2"/>
  <c r="G66" i="2"/>
  <c r="F67" i="2"/>
  <c r="G67" i="2"/>
  <c r="E67" i="2"/>
  <c r="E66" i="2" s="1"/>
  <c r="F71" i="2"/>
  <c r="G71" i="2"/>
  <c r="E71" i="2"/>
  <c r="F57" i="2"/>
  <c r="F58" i="2"/>
  <c r="G58" i="2"/>
  <c r="G57" i="2" s="1"/>
  <c r="E58" i="2"/>
  <c r="E57" i="2" s="1"/>
  <c r="F63" i="2"/>
  <c r="G63" i="2"/>
  <c r="E63" i="2"/>
  <c r="E46" i="2"/>
  <c r="F47" i="2"/>
  <c r="G47" i="2"/>
  <c r="E47" i="2"/>
  <c r="F53" i="2"/>
  <c r="G53" i="2"/>
  <c r="E53" i="2"/>
  <c r="F19" i="2"/>
  <c r="G19" i="2"/>
  <c r="G18" i="2" s="1"/>
  <c r="E19" i="2"/>
  <c r="F23" i="2"/>
  <c r="G23" i="2"/>
  <c r="E23" i="2"/>
  <c r="E45" i="2" l="1"/>
  <c r="E44" i="2" s="1"/>
  <c r="G46" i="2"/>
  <c r="G45" i="2" s="1"/>
  <c r="G44" i="2" s="1"/>
  <c r="F46" i="2"/>
  <c r="F66" i="2"/>
  <c r="F18" i="2"/>
  <c r="F17" i="2" s="1"/>
  <c r="E18" i="2"/>
  <c r="E17" i="2" s="1"/>
  <c r="G17" i="2"/>
  <c r="G16" i="2"/>
  <c r="F16" i="2"/>
  <c r="F45" i="2" l="1"/>
  <c r="F44" i="2" s="1"/>
  <c r="E16" i="2"/>
  <c r="F13" i="2"/>
  <c r="F12" i="2" s="1"/>
  <c r="G13" i="2"/>
  <c r="G12" i="2" s="1"/>
  <c r="E13" i="2"/>
  <c r="E10" i="2" s="1"/>
  <c r="E108" i="2"/>
  <c r="E107" i="2" s="1"/>
  <c r="E36" i="2"/>
  <c r="E32" i="2"/>
  <c r="E12" i="2" l="1"/>
  <c r="G10" i="2"/>
  <c r="E105" i="2"/>
  <c r="G11" i="2"/>
  <c r="E31" i="2"/>
  <c r="E11" i="2"/>
  <c r="E106" i="2"/>
  <c r="F10" i="2"/>
  <c r="F11" i="2"/>
  <c r="E39" i="2"/>
  <c r="E38" i="2" s="1"/>
  <c r="E42" i="2"/>
  <c r="E28" i="2"/>
  <c r="E27" i="2" s="1"/>
  <c r="E26" i="2" s="1"/>
  <c r="E25" i="2" s="1"/>
  <c r="F99" i="2" l="1"/>
  <c r="F98" i="2" s="1"/>
  <c r="G99" i="2"/>
  <c r="G98" i="2" s="1"/>
  <c r="E99" i="2"/>
  <c r="E103" i="2"/>
  <c r="E85" i="2"/>
  <c r="E83" i="2" s="1"/>
  <c r="E98" i="2" l="1"/>
  <c r="E90" i="2" s="1"/>
  <c r="E89" i="2" s="1"/>
  <c r="G9" i="2"/>
  <c r="F9" i="2"/>
  <c r="E84" i="2"/>
  <c r="E82" i="2"/>
  <c r="E9" i="2" s="1"/>
</calcChain>
</file>

<file path=xl/sharedStrings.xml><?xml version="1.0" encoding="utf-8"?>
<sst xmlns="http://schemas.openxmlformats.org/spreadsheetml/2006/main" count="223" uniqueCount="71">
  <si>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</si>
  <si>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</si>
  <si>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</si>
  <si>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</si>
  <si>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</si>
  <si>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</si>
  <si>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</si>
  <si>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</si>
  <si>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</si>
  <si>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</si>
  <si>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</si>
  <si>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</si>
  <si>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</si>
  <si>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</si>
  <si>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</si>
  <si>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</si>
  <si>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</si>
  <si>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</si>
  <si>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</si>
  <si>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36</t>
  </si>
  <si>
    <t>Pomoći dane u inozemstvo i unutar općeg proračuna</t>
  </si>
  <si>
    <t>0942</t>
  </si>
  <si>
    <t>Drugi stupanj visoke naobrazbe</t>
  </si>
  <si>
    <t>38</t>
  </si>
  <si>
    <t>Ostali rashodi</t>
  </si>
  <si>
    <t>41</t>
  </si>
  <si>
    <t>Rashodi za nabavu neproizvedene dugotrajne imovine</t>
  </si>
  <si>
    <t>PRAVOMOĆNE SUDSKE PRESUDE</t>
  </si>
  <si>
    <t>3705</t>
  </si>
  <si>
    <t>VISOKO OBRAZOVANJE</t>
  </si>
  <si>
    <t>OP KONKURENTNOST I KOHEZIJA 2014.-2020., PRIORITET 1, 9 i 10</t>
  </si>
  <si>
    <t>08006</t>
  </si>
  <si>
    <t>Sveučilišta i veleučilišta u Republici Hrvatskoj</t>
  </si>
  <si>
    <t>A621004</t>
  </si>
  <si>
    <t>REDOVNA DJELATNOST SVEUČILIŠTA U SPLITU</t>
  </si>
  <si>
    <t>A621181</t>
  </si>
  <si>
    <t>A622122</t>
  </si>
  <si>
    <t>PROGRAMSKO FINANCIRANJE JAVNIH VISOKIH UČILIŠTA</t>
  </si>
  <si>
    <t>43</t>
  </si>
  <si>
    <t>A679077</t>
  </si>
  <si>
    <t>EU PROJEKTI SVEUČILIŠTA U SPLITU (IZ EVIDENCIJSKIH PRIHODA)</t>
  </si>
  <si>
    <t>51</t>
  </si>
  <si>
    <t>A679091</t>
  </si>
  <si>
    <t>REDOVNA DJELATNOST SVEUČILIŠTA U SPLITU (IZ EVIDENCIJSKIH PRIHODA)</t>
  </si>
  <si>
    <t>K679084</t>
  </si>
  <si>
    <t>K679106</t>
  </si>
  <si>
    <t>OP UČINKOVITI LJUDSKI POTENCIJALI 2014.-2020., PRIORITET 3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</si>
  <si>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</si>
  <si>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</si>
  <si>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</si>
  <si>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</si>
  <si>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</si>
  <si>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</si>
  <si>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</si>
  <si>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</si>
  <si>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</si>
  <si>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</si>
  <si>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Ostali prihodi za posebne namjene</t>
  </si>
  <si>
    <t>52</t>
  </si>
  <si>
    <t>Ostale pomoći</t>
  </si>
  <si>
    <t>561</t>
  </si>
  <si>
    <t>Europski socijalni fond (ESF)</t>
  </si>
  <si>
    <t>563</t>
  </si>
  <si>
    <t>Europski fond za regionalni razvoj (EFRR</t>
  </si>
  <si>
    <t>Vlastiti prihodi</t>
  </si>
  <si>
    <t>61</t>
  </si>
  <si>
    <t>Donacije</t>
  </si>
  <si>
    <t>71</t>
  </si>
  <si>
    <t>Prihodi od nefin. imovine i nadoknade št</t>
  </si>
  <si>
    <t>SVEUČILIŠTE U SPLITU - FAKULTET GRAĐEVINARSTVA, ARHITEKTURE I GEODEZIJE</t>
  </si>
  <si>
    <t>Sredstva učešća za 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</si>
</sst>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3" fillId="2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6" fillId="2" borderId="0"/>
    <xf numFmtId="4" fontId="4" fillId="28" borderId="1" applyNumberFormat="0" applyProtection="0">
      <alignment vertical="center"/>
    </xf>
    <xf numFmtId="4" fontId="15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0" fontId="8" fillId="28" borderId="2" applyNumberFormat="0" applyProtection="0">
      <alignment horizontal="left" vertical="top" indent="1"/>
    </xf>
    <xf numFmtId="4" fontId="4" fillId="30" borderId="1" applyNumberFormat="0" applyProtection="0">
      <alignment horizontal="left" vertical="center" indent="1"/>
    </xf>
    <xf numFmtId="4" fontId="4" fillId="31" borderId="1" applyNumberFormat="0" applyProtection="0">
      <alignment horizontal="right" vertical="center"/>
    </xf>
    <xf numFmtId="4" fontId="4" fillId="32" borderId="1" applyNumberFormat="0" applyProtection="0">
      <alignment horizontal="right" vertical="center"/>
    </xf>
    <xf numFmtId="4" fontId="4" fillId="33" borderId="3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4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7" fillId="8" borderId="3" applyNumberFormat="0" applyProtection="0">
      <alignment horizontal="left" vertical="center" indent="1"/>
    </xf>
    <xf numFmtId="4" fontId="4" fillId="3" borderId="1" applyNumberFormat="0" applyProtection="0">
      <alignment horizontal="right" vertical="center"/>
    </xf>
    <xf numFmtId="4" fontId="4" fillId="5" borderId="3" applyNumberFormat="0" applyProtection="0">
      <alignment horizontal="left" vertical="center" indent="1"/>
    </xf>
    <xf numFmtId="4" fontId="4" fillId="3" borderId="3" applyNumberFormat="0" applyProtection="0">
      <alignment horizontal="left" vertical="center" indent="1"/>
    </xf>
    <xf numFmtId="0" fontId="4" fillId="6" borderId="1" applyNumberFormat="0" applyProtection="0">
      <alignment horizontal="left" vertical="center" indent="1"/>
    </xf>
    <xf numFmtId="0" fontId="4" fillId="8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39" borderId="2" applyNumberFormat="0" applyProtection="0">
      <alignment horizontal="left" vertical="top" indent="1"/>
    </xf>
    <xf numFmtId="0" fontId="4" fillId="5" borderId="1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0" fontId="4" fillId="40" borderId="4" applyNumberFormat="0">
      <protection locked="0"/>
    </xf>
    <xf numFmtId="0" fontId="5" fillId="8" borderId="5" applyBorder="0"/>
    <xf numFmtId="4" fontId="6" fillId="41" borderId="2" applyNumberFormat="0" applyProtection="0">
      <alignment vertical="center"/>
    </xf>
    <xf numFmtId="4" fontId="15" fillId="42" borderId="6" applyNumberFormat="0" applyProtection="0">
      <alignment vertical="center"/>
    </xf>
    <xf numFmtId="4" fontId="6" fillId="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15" fillId="43" borderId="1" applyNumberFormat="0" applyProtection="0">
      <alignment horizontal="right" vertical="center"/>
    </xf>
    <xf numFmtId="4" fontId="4" fillId="30" borderId="1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9" fillId="44" borderId="3" applyNumberFormat="0" applyProtection="0">
      <alignment horizontal="left" vertical="center" indent="1"/>
    </xf>
    <xf numFmtId="0" fontId="4" fillId="45" borderId="6"/>
    <xf numFmtId="4" fontId="10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17" fillId="0" borderId="0" xfId="0" applyFont="1" applyAlignment="1">
      <alignment horizontal="center"/>
    </xf>
    <xf numFmtId="0" fontId="1" fillId="0" borderId="0" xfId="0" applyFont="1"/>
    <xf numFmtId="0" fontId="19" fillId="30" borderId="1" xfId="28" quotePrefix="1" applyNumberFormat="1" applyFont="1">
      <alignment horizontal="left" vertical="center" indent="1"/>
    </xf>
    <xf numFmtId="0" fontId="19" fillId="30" borderId="1" xfId="60" quotePrefix="1" applyNumberFormat="1" applyFont="1" applyAlignment="1">
      <alignment horizontal="left" vertical="center" wrapText="1" indent="1"/>
    </xf>
    <xf numFmtId="0" fontId="2" fillId="0" borderId="0" xfId="0" applyFont="1"/>
    <xf numFmtId="0" fontId="18" fillId="39" borderId="1" xfId="48" quotePrefix="1" applyFont="1">
      <alignment horizontal="left" vertical="center" indent="1"/>
    </xf>
    <xf numFmtId="0" fontId="18" fillId="39" borderId="1" xfId="48" quotePrefix="1" applyFont="1" applyAlignment="1">
      <alignment horizontal="left" vertical="center" indent="4"/>
    </xf>
    <xf numFmtId="0" fontId="19" fillId="46" borderId="1" xfId="46" quotePrefix="1" applyFont="1" applyFill="1">
      <alignment horizontal="left" vertical="center" indent="1"/>
    </xf>
    <xf numFmtId="0" fontId="19" fillId="46" borderId="1" xfId="46" quotePrefix="1" applyFont="1" applyFill="1" applyAlignment="1">
      <alignment horizontal="left" vertical="center" indent="3"/>
    </xf>
    <xf numFmtId="3" fontId="19" fillId="28" borderId="1" xfId="24" applyNumberFormat="1" applyFont="1">
      <alignment vertical="center"/>
    </xf>
    <xf numFmtId="0" fontId="19" fillId="38" borderId="1" xfId="46" quotePrefix="1" applyFont="1">
      <alignment horizontal="left" vertical="center" indent="1"/>
    </xf>
    <xf numFmtId="0" fontId="19" fillId="38" borderId="1" xfId="46" quotePrefix="1" applyFont="1" applyAlignment="1">
      <alignment horizontal="left" vertical="center" indent="3"/>
    </xf>
    <xf numFmtId="3" fontId="18" fillId="28" borderId="1" xfId="24" applyNumberFormat="1" applyFont="1">
      <alignment vertical="center"/>
    </xf>
    <xf numFmtId="0" fontId="20" fillId="0" borderId="0" xfId="0" applyFont="1"/>
    <xf numFmtId="3" fontId="4" fillId="0" borderId="1" xfId="58" applyNumberFormat="1">
      <alignment horizontal="right" vertical="center"/>
    </xf>
    <xf numFmtId="3" fontId="4" fillId="28" borderId="1" xfId="24" applyNumberFormat="1">
      <alignment vertical="center"/>
    </xf>
    <xf numFmtId="0" fontId="4" fillId="5" borderId="1" xfId="50" quotePrefix="1">
      <alignment horizontal="left" vertical="center" indent="1"/>
    </xf>
    <xf numFmtId="0" fontId="4" fillId="5" borderId="1" xfId="50" quotePrefix="1" applyAlignment="1">
      <alignment horizontal="left" vertical="center" indent="5"/>
    </xf>
    <xf numFmtId="0" fontId="4" fillId="5" borderId="1" xfId="50" quotePrefix="1" applyAlignment="1">
      <alignment horizontal="left" vertical="center" indent="6"/>
    </xf>
    <xf numFmtId="0" fontId="4" fillId="5" borderId="1" xfId="50" quotePrefix="1" applyAlignment="1">
      <alignment horizontal="left" vertical="center" indent="7"/>
    </xf>
    <xf numFmtId="0" fontId="4" fillId="5" borderId="1" xfId="50" quotePrefix="1" applyAlignment="1">
      <alignment horizontal="left" vertical="center" indent="8"/>
    </xf>
    <xf numFmtId="0" fontId="4" fillId="5" borderId="1" xfId="50" quotePrefix="1" applyAlignment="1">
      <alignment horizontal="left" vertical="center" indent="9"/>
    </xf>
    <xf numFmtId="0" fontId="21" fillId="5" borderId="1" xfId="50" quotePrefix="1" applyFont="1" applyAlignment="1">
      <alignment horizontal="left" vertical="center" indent="5"/>
    </xf>
    <xf numFmtId="0" fontId="21" fillId="5" borderId="1" xfId="50" quotePrefix="1" applyFont="1">
      <alignment horizontal="left" vertical="center" indent="1"/>
    </xf>
    <xf numFmtId="0" fontId="0" fillId="0" borderId="0" xfId="0" applyFont="1" applyAlignment="1">
      <alignment horizontal="right"/>
    </xf>
    <xf numFmtId="3" fontId="4" fillId="0" borderId="1" xfId="24" applyNumberFormat="1" applyFill="1">
      <alignment vertical="center"/>
    </xf>
    <xf numFmtId="0" fontId="17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23"/>
    <cellStyle name="Normal 3" xfId="1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zoomScale="85" zoomScaleNormal="85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K20" sqref="K20"/>
    </sheetView>
  </sheetViews>
  <sheetFormatPr defaultRowHeight="15" x14ac:dyDescent="0.25"/>
  <cols>
    <col min="1" max="1" width="14.85546875" customWidth="1"/>
    <col min="2" max="2" width="59.7109375" customWidth="1"/>
    <col min="3" max="7" width="12.7109375" customWidth="1"/>
  </cols>
  <sheetData>
    <row r="1" spans="1:7" s="5" customFormat="1" ht="15.75" x14ac:dyDescent="0.25">
      <c r="A1" s="14"/>
      <c r="B1" s="14" t="s">
        <v>69</v>
      </c>
    </row>
    <row r="2" spans="1:7" s="5" customFormat="1" ht="12" customHeight="1" x14ac:dyDescent="0.25">
      <c r="A2" s="14"/>
      <c r="B2" s="14"/>
    </row>
    <row r="3" spans="1:7" ht="23.25" x14ac:dyDescent="0.35">
      <c r="A3" s="27" t="s">
        <v>47</v>
      </c>
      <c r="B3" s="27"/>
      <c r="C3" s="27"/>
      <c r="D3" s="27"/>
      <c r="E3" s="27"/>
      <c r="F3" s="27"/>
      <c r="G3" s="27"/>
    </row>
    <row r="4" spans="1:7" ht="13.5" customHeight="1" x14ac:dyDescent="0.35">
      <c r="A4" s="1"/>
      <c r="B4" s="1"/>
      <c r="C4" s="1"/>
      <c r="D4" s="1"/>
      <c r="E4" s="1"/>
      <c r="F4" s="1"/>
      <c r="G4" s="1"/>
    </row>
    <row r="5" spans="1:7" x14ac:dyDescent="0.25">
      <c r="C5" s="25" t="s">
        <v>52</v>
      </c>
      <c r="D5" s="25" t="s">
        <v>51</v>
      </c>
      <c r="E5" s="25" t="s">
        <v>51</v>
      </c>
      <c r="F5" s="25" t="s">
        <v>51</v>
      </c>
      <c r="G5" s="25" t="s">
        <v>51</v>
      </c>
    </row>
    <row r="6" spans="1:7" s="5" customFormat="1" ht="45" x14ac:dyDescent="0.25">
      <c r="A6" s="3" t="s">
        <v>0</v>
      </c>
      <c r="B6" s="3" t="s">
        <v>0</v>
      </c>
      <c r="C6" s="4" t="s">
        <v>53</v>
      </c>
      <c r="D6" s="4" t="s">
        <v>53</v>
      </c>
      <c r="E6" s="4" t="s">
        <v>48</v>
      </c>
      <c r="F6" s="4" t="s">
        <v>49</v>
      </c>
      <c r="G6" s="4" t="s">
        <v>50</v>
      </c>
    </row>
    <row r="7" spans="1:7" s="5" customFormat="1" x14ac:dyDescent="0.25">
      <c r="A7" s="12" t="s">
        <v>1</v>
      </c>
      <c r="B7" s="11" t="s">
        <v>2</v>
      </c>
      <c r="C7" s="10"/>
      <c r="D7" s="10"/>
      <c r="E7" s="10"/>
      <c r="F7" s="10"/>
      <c r="G7" s="10"/>
    </row>
    <row r="8" spans="1:7" s="5" customFormat="1" x14ac:dyDescent="0.25">
      <c r="A8" s="9" t="s">
        <v>31</v>
      </c>
      <c r="B8" s="8" t="s">
        <v>32</v>
      </c>
      <c r="C8" s="10"/>
      <c r="D8" s="10"/>
      <c r="E8" s="10"/>
      <c r="F8" s="10"/>
      <c r="G8" s="10"/>
    </row>
    <row r="9" spans="1:7" s="2" customFormat="1" x14ac:dyDescent="0.25">
      <c r="A9" s="7" t="s">
        <v>28</v>
      </c>
      <c r="B9" s="6" t="s">
        <v>29</v>
      </c>
      <c r="C9" s="13"/>
      <c r="D9" s="13"/>
      <c r="E9" s="13">
        <f>E10+E16+E25+E44+E82+E89+E105</f>
        <v>6875535.7616086248</v>
      </c>
      <c r="F9" s="13">
        <f>F10+F16+F25+F44+F82+F89+F105</f>
        <v>5809287.6977617182</v>
      </c>
      <c r="G9" s="13">
        <f>G10+G16+G25+G44+G82+G89+G105</f>
        <v>5797435.7815558892</v>
      </c>
    </row>
    <row r="10" spans="1:7" x14ac:dyDescent="0.25">
      <c r="A10" s="23" t="s">
        <v>33</v>
      </c>
      <c r="B10" s="24" t="s">
        <v>34</v>
      </c>
      <c r="C10" s="16"/>
      <c r="D10" s="16"/>
      <c r="E10" s="16">
        <f>E13</f>
        <v>4190140.0709373332</v>
      </c>
      <c r="F10" s="16">
        <f t="shared" ref="F10:G10" si="0">F13</f>
        <v>4210179.2110783085</v>
      </c>
      <c r="G10" s="16">
        <f t="shared" si="0"/>
        <v>4230312.2948724795</v>
      </c>
    </row>
    <row r="11" spans="1:7" x14ac:dyDescent="0.25">
      <c r="A11" s="19" t="s">
        <v>21</v>
      </c>
      <c r="B11" s="17" t="s">
        <v>22</v>
      </c>
      <c r="C11" s="16"/>
      <c r="D11" s="16"/>
      <c r="E11" s="16">
        <f>E13</f>
        <v>4190140.0709373332</v>
      </c>
      <c r="F11" s="16">
        <f t="shared" ref="F11:G11" si="1">F13</f>
        <v>4210179.2110783085</v>
      </c>
      <c r="G11" s="16">
        <f t="shared" si="1"/>
        <v>4230312.2948724795</v>
      </c>
    </row>
    <row r="12" spans="1:7" x14ac:dyDescent="0.25">
      <c r="A12" s="20" t="s">
        <v>54</v>
      </c>
      <c r="B12" s="17" t="s">
        <v>55</v>
      </c>
      <c r="C12" s="16"/>
      <c r="D12" s="16"/>
      <c r="E12" s="16">
        <f>E13</f>
        <v>4190140.0709373332</v>
      </c>
      <c r="F12" s="16">
        <f t="shared" ref="F12:G12" si="2">F13</f>
        <v>4210179.2110783085</v>
      </c>
      <c r="G12" s="16">
        <f t="shared" si="2"/>
        <v>4230312.2948724795</v>
      </c>
    </row>
    <row r="13" spans="1:7" x14ac:dyDescent="0.25">
      <c r="A13" s="21" t="s">
        <v>3</v>
      </c>
      <c r="B13" s="17" t="s">
        <v>4</v>
      </c>
      <c r="C13" s="16"/>
      <c r="D13" s="16"/>
      <c r="E13" s="16">
        <f>SUM(E14:E15)</f>
        <v>4190140.0709373332</v>
      </c>
      <c r="F13" s="16">
        <f t="shared" ref="F13:G13" si="3">SUM(F14:F15)</f>
        <v>4210179.2110783085</v>
      </c>
      <c r="G13" s="16">
        <f t="shared" si="3"/>
        <v>4230312.2948724795</v>
      </c>
    </row>
    <row r="14" spans="1:7" x14ac:dyDescent="0.25">
      <c r="A14" s="22" t="s">
        <v>7</v>
      </c>
      <c r="B14" s="17" t="s">
        <v>8</v>
      </c>
      <c r="C14" s="15"/>
      <c r="D14" s="15"/>
      <c r="E14" s="15">
        <v>4126970.878868416</v>
      </c>
      <c r="F14" s="15">
        <v>4146707.9154350404</v>
      </c>
      <c r="G14" s="15">
        <v>4166537.4793908284</v>
      </c>
    </row>
    <row r="15" spans="1:7" x14ac:dyDescent="0.25">
      <c r="A15" s="22" t="s">
        <v>5</v>
      </c>
      <c r="B15" s="17" t="s">
        <v>6</v>
      </c>
      <c r="C15" s="15"/>
      <c r="D15" s="15"/>
      <c r="E15" s="15">
        <v>63169.192068917306</v>
      </c>
      <c r="F15" s="15">
        <v>63471.29564326824</v>
      </c>
      <c r="G15" s="15">
        <v>63774.815481651385</v>
      </c>
    </row>
    <row r="16" spans="1:7" x14ac:dyDescent="0.25">
      <c r="A16" s="18" t="s">
        <v>36</v>
      </c>
      <c r="B16" s="17" t="s">
        <v>37</v>
      </c>
      <c r="C16" s="16"/>
      <c r="D16" s="16"/>
      <c r="E16" s="16">
        <f>E18</f>
        <v>494079.57009509992</v>
      </c>
      <c r="F16" s="16">
        <f t="shared" ref="F16:G16" si="4">F18</f>
        <v>494080.74862300948</v>
      </c>
      <c r="G16" s="16">
        <f t="shared" si="4"/>
        <v>494080.74862300948</v>
      </c>
    </row>
    <row r="17" spans="1:7" x14ac:dyDescent="0.25">
      <c r="A17" s="19" t="s">
        <v>21</v>
      </c>
      <c r="B17" s="17" t="s">
        <v>22</v>
      </c>
      <c r="C17" s="16"/>
      <c r="D17" s="16"/>
      <c r="E17" s="16">
        <f>E18</f>
        <v>494079.57009509992</v>
      </c>
      <c r="F17" s="16">
        <f t="shared" ref="F17:G17" si="5">F18</f>
        <v>494080.74862300948</v>
      </c>
      <c r="G17" s="16">
        <f t="shared" si="5"/>
        <v>494080.74862300948</v>
      </c>
    </row>
    <row r="18" spans="1:7" x14ac:dyDescent="0.25">
      <c r="A18" s="20" t="s">
        <v>54</v>
      </c>
      <c r="B18" s="17" t="s">
        <v>55</v>
      </c>
      <c r="C18" s="16"/>
      <c r="D18" s="16"/>
      <c r="E18" s="16">
        <f>E19+E23</f>
        <v>494079.57009509992</v>
      </c>
      <c r="F18" s="16">
        <f t="shared" ref="F18:G18" si="6">F19+F23</f>
        <v>494080.74862300948</v>
      </c>
      <c r="G18" s="16">
        <f t="shared" si="6"/>
        <v>494080.74862300948</v>
      </c>
    </row>
    <row r="19" spans="1:7" x14ac:dyDescent="0.25">
      <c r="A19" s="21" t="s">
        <v>3</v>
      </c>
      <c r="B19" s="17" t="s">
        <v>4</v>
      </c>
      <c r="C19" s="16"/>
      <c r="D19" s="16"/>
      <c r="E19" s="16">
        <f>SUM(E20:E22)</f>
        <v>457593</v>
      </c>
      <c r="F19" s="16">
        <f t="shared" ref="F19:G19" si="7">SUM(F20:F22)</f>
        <v>457594.17852790956</v>
      </c>
      <c r="G19" s="16">
        <f t="shared" si="7"/>
        <v>457594.17852790956</v>
      </c>
    </row>
    <row r="20" spans="1:7" x14ac:dyDescent="0.25">
      <c r="A20" s="22" t="s">
        <v>5</v>
      </c>
      <c r="B20" s="17" t="s">
        <v>6</v>
      </c>
      <c r="C20" s="15"/>
      <c r="D20" s="15"/>
      <c r="E20" s="15">
        <v>451402</v>
      </c>
      <c r="F20" s="15">
        <v>451402.31800718891</v>
      </c>
      <c r="G20" s="15">
        <v>451402.31800718891</v>
      </c>
    </row>
    <row r="21" spans="1:7" x14ac:dyDescent="0.25">
      <c r="A21" s="22" t="s">
        <v>9</v>
      </c>
      <c r="B21" s="17" t="s">
        <v>10</v>
      </c>
      <c r="C21" s="15"/>
      <c r="D21" s="15"/>
      <c r="E21" s="15">
        <v>4438</v>
      </c>
      <c r="F21" s="15">
        <v>4438.3256212525685</v>
      </c>
      <c r="G21" s="15">
        <v>4438.3256212525685</v>
      </c>
    </row>
    <row r="22" spans="1:7" x14ac:dyDescent="0.25">
      <c r="A22" s="22" t="s">
        <v>11</v>
      </c>
      <c r="B22" s="17" t="s">
        <v>12</v>
      </c>
      <c r="C22" s="15"/>
      <c r="D22" s="15"/>
      <c r="E22" s="15">
        <v>1753</v>
      </c>
      <c r="F22" s="15">
        <v>1753.5348994680908</v>
      </c>
      <c r="G22" s="15">
        <v>1753.5348994680908</v>
      </c>
    </row>
    <row r="23" spans="1:7" x14ac:dyDescent="0.25">
      <c r="A23" s="21" t="s">
        <v>13</v>
      </c>
      <c r="B23" s="17" t="s">
        <v>14</v>
      </c>
      <c r="C23" s="16"/>
      <c r="D23" s="16"/>
      <c r="E23" s="16">
        <f>E24</f>
        <v>36486.570095099938</v>
      </c>
      <c r="F23" s="16">
        <f t="shared" ref="F23:G23" si="8">F24</f>
        <v>36486.570095099938</v>
      </c>
      <c r="G23" s="16">
        <f t="shared" si="8"/>
        <v>36486.570095099938</v>
      </c>
    </row>
    <row r="24" spans="1:7" x14ac:dyDescent="0.25">
      <c r="A24" s="22" t="s">
        <v>15</v>
      </c>
      <c r="B24" s="17" t="s">
        <v>16</v>
      </c>
      <c r="C24" s="15"/>
      <c r="D24" s="15"/>
      <c r="E24" s="15">
        <v>36486.570095099938</v>
      </c>
      <c r="F24" s="15">
        <v>36486.570095099938</v>
      </c>
      <c r="G24" s="15">
        <v>36486.570095099938</v>
      </c>
    </row>
    <row r="25" spans="1:7" x14ac:dyDescent="0.25">
      <c r="A25" s="18" t="s">
        <v>39</v>
      </c>
      <c r="B25" s="17" t="s">
        <v>40</v>
      </c>
      <c r="C25" s="16"/>
      <c r="D25" s="16"/>
      <c r="E25" s="16">
        <f>E26</f>
        <v>393026</v>
      </c>
      <c r="F25" s="16"/>
      <c r="G25" s="16"/>
    </row>
    <row r="26" spans="1:7" x14ac:dyDescent="0.25">
      <c r="A26" s="19" t="s">
        <v>21</v>
      </c>
      <c r="B26" s="17" t="s">
        <v>22</v>
      </c>
      <c r="C26" s="16"/>
      <c r="D26" s="16"/>
      <c r="E26" s="16">
        <f>E27+E31+E38</f>
        <v>393026</v>
      </c>
      <c r="F26" s="16"/>
      <c r="G26" s="16"/>
    </row>
    <row r="27" spans="1:7" x14ac:dyDescent="0.25">
      <c r="A27" s="20" t="s">
        <v>41</v>
      </c>
      <c r="B27" s="17" t="s">
        <v>56</v>
      </c>
      <c r="C27" s="16"/>
      <c r="D27" s="16"/>
      <c r="E27" s="16">
        <f>E28</f>
        <v>27271</v>
      </c>
      <c r="F27" s="16"/>
      <c r="G27" s="16"/>
    </row>
    <row r="28" spans="1:7" x14ac:dyDescent="0.25">
      <c r="A28" s="21" t="s">
        <v>3</v>
      </c>
      <c r="B28" s="17" t="s">
        <v>4</v>
      </c>
      <c r="C28" s="16"/>
      <c r="D28" s="16"/>
      <c r="E28" s="16">
        <f>SUM(E29:E30)</f>
        <v>27271</v>
      </c>
      <c r="F28" s="16"/>
      <c r="G28" s="16"/>
    </row>
    <row r="29" spans="1:7" x14ac:dyDescent="0.25">
      <c r="A29" s="22" t="s">
        <v>7</v>
      </c>
      <c r="B29" s="17" t="s">
        <v>8</v>
      </c>
      <c r="C29" s="15"/>
      <c r="D29" s="15"/>
      <c r="E29" s="15">
        <v>22789</v>
      </c>
      <c r="F29" s="15"/>
      <c r="G29" s="15"/>
    </row>
    <row r="30" spans="1:7" x14ac:dyDescent="0.25">
      <c r="A30" s="22" t="s">
        <v>5</v>
      </c>
      <c r="B30" s="17" t="s">
        <v>6</v>
      </c>
      <c r="C30" s="15"/>
      <c r="D30" s="15"/>
      <c r="E30" s="15">
        <v>4482</v>
      </c>
      <c r="F30" s="15"/>
      <c r="G30" s="15"/>
    </row>
    <row r="31" spans="1:7" x14ac:dyDescent="0.25">
      <c r="A31" s="20" t="s">
        <v>58</v>
      </c>
      <c r="B31" s="17" t="s">
        <v>59</v>
      </c>
      <c r="C31" s="16"/>
      <c r="D31" s="16"/>
      <c r="E31" s="16">
        <f>E32+E36</f>
        <v>187546</v>
      </c>
      <c r="F31" s="16"/>
      <c r="G31" s="16"/>
    </row>
    <row r="32" spans="1:7" x14ac:dyDescent="0.25">
      <c r="A32" s="21" t="s">
        <v>3</v>
      </c>
      <c r="B32" s="17" t="s">
        <v>4</v>
      </c>
      <c r="C32" s="16"/>
      <c r="D32" s="16"/>
      <c r="E32" s="16">
        <f>SUM(E33:E35)</f>
        <v>90321</v>
      </c>
      <c r="F32" s="16"/>
      <c r="G32" s="16"/>
    </row>
    <row r="33" spans="1:7" x14ac:dyDescent="0.25">
      <c r="A33" s="22" t="s">
        <v>7</v>
      </c>
      <c r="B33" s="17" t="s">
        <v>8</v>
      </c>
      <c r="C33" s="15"/>
      <c r="D33" s="15"/>
      <c r="E33" s="15">
        <v>18490</v>
      </c>
      <c r="F33" s="15"/>
      <c r="G33" s="15"/>
    </row>
    <row r="34" spans="1:7" x14ac:dyDescent="0.25">
      <c r="A34" s="22" t="s">
        <v>5</v>
      </c>
      <c r="B34" s="17" t="s">
        <v>6</v>
      </c>
      <c r="C34" s="15"/>
      <c r="D34" s="15"/>
      <c r="E34" s="15">
        <v>42796</v>
      </c>
      <c r="F34" s="15"/>
      <c r="G34" s="15"/>
    </row>
    <row r="35" spans="1:7" x14ac:dyDescent="0.25">
      <c r="A35" s="22" t="s">
        <v>19</v>
      </c>
      <c r="B35" s="17" t="s">
        <v>20</v>
      </c>
      <c r="C35" s="15"/>
      <c r="D35" s="15"/>
      <c r="E35" s="15">
        <v>29035</v>
      </c>
      <c r="F35" s="15"/>
      <c r="G35" s="15"/>
    </row>
    <row r="36" spans="1:7" x14ac:dyDescent="0.25">
      <c r="A36" s="21" t="s">
        <v>13</v>
      </c>
      <c r="B36" s="17" t="s">
        <v>14</v>
      </c>
      <c r="C36" s="16"/>
      <c r="D36" s="16"/>
      <c r="E36" s="16">
        <f>E37</f>
        <v>97225</v>
      </c>
      <c r="F36" s="16"/>
      <c r="G36" s="16"/>
    </row>
    <row r="37" spans="1:7" x14ac:dyDescent="0.25">
      <c r="A37" s="22" t="s">
        <v>15</v>
      </c>
      <c r="B37" s="17" t="s">
        <v>16</v>
      </c>
      <c r="C37" s="15"/>
      <c r="D37" s="15"/>
      <c r="E37" s="15">
        <v>97225</v>
      </c>
      <c r="F37" s="15"/>
      <c r="G37" s="15"/>
    </row>
    <row r="38" spans="1:7" x14ac:dyDescent="0.25">
      <c r="A38" s="20" t="s">
        <v>65</v>
      </c>
      <c r="B38" s="17" t="s">
        <v>66</v>
      </c>
      <c r="C38" s="16"/>
      <c r="D38" s="16"/>
      <c r="E38" s="16">
        <f>E39+E42</f>
        <v>178209</v>
      </c>
      <c r="F38" s="16"/>
      <c r="G38" s="16"/>
    </row>
    <row r="39" spans="1:7" x14ac:dyDescent="0.25">
      <c r="A39" s="21" t="s">
        <v>3</v>
      </c>
      <c r="B39" s="17" t="s">
        <v>4</v>
      </c>
      <c r="C39" s="16"/>
      <c r="D39" s="16"/>
      <c r="E39" s="16">
        <f>SUM(E40,E41)</f>
        <v>172898</v>
      </c>
      <c r="F39" s="16"/>
      <c r="G39" s="16"/>
    </row>
    <row r="40" spans="1:7" x14ac:dyDescent="0.25">
      <c r="A40" s="22" t="s">
        <v>7</v>
      </c>
      <c r="B40" s="17" t="s">
        <v>8</v>
      </c>
      <c r="C40" s="15"/>
      <c r="D40" s="15"/>
      <c r="E40" s="15">
        <v>90567</v>
      </c>
      <c r="F40" s="15"/>
      <c r="G40" s="15"/>
    </row>
    <row r="41" spans="1:7" x14ac:dyDescent="0.25">
      <c r="A41" s="22" t="s">
        <v>5</v>
      </c>
      <c r="B41" s="17" t="s">
        <v>6</v>
      </c>
      <c r="C41" s="15"/>
      <c r="D41" s="15"/>
      <c r="E41" s="15">
        <v>82331</v>
      </c>
      <c r="F41" s="15"/>
      <c r="G41" s="15"/>
    </row>
    <row r="42" spans="1:7" x14ac:dyDescent="0.25">
      <c r="A42" s="21" t="s">
        <v>13</v>
      </c>
      <c r="B42" s="17" t="s">
        <v>14</v>
      </c>
      <c r="C42" s="16"/>
      <c r="D42" s="16"/>
      <c r="E42" s="16">
        <f>E43</f>
        <v>5311</v>
      </c>
      <c r="F42" s="16"/>
      <c r="G42" s="16"/>
    </row>
    <row r="43" spans="1:7" x14ac:dyDescent="0.25">
      <c r="A43" s="22" t="s">
        <v>15</v>
      </c>
      <c r="B43" s="17" t="s">
        <v>16</v>
      </c>
      <c r="C43" s="15"/>
      <c r="D43" s="15"/>
      <c r="E43" s="15">
        <v>5311</v>
      </c>
      <c r="F43" s="15"/>
      <c r="G43" s="15"/>
    </row>
    <row r="44" spans="1:7" x14ac:dyDescent="0.25">
      <c r="A44" s="18" t="s">
        <v>42</v>
      </c>
      <c r="B44" s="17" t="s">
        <v>43</v>
      </c>
      <c r="C44" s="16"/>
      <c r="D44" s="16"/>
      <c r="E44" s="16">
        <f>E45</f>
        <v>1352838</v>
      </c>
      <c r="F44" s="16">
        <f t="shared" ref="F44:G44" si="9">F45</f>
        <v>1091741</v>
      </c>
      <c r="G44" s="16">
        <f t="shared" si="9"/>
        <v>1059756</v>
      </c>
    </row>
    <row r="45" spans="1:7" x14ac:dyDescent="0.25">
      <c r="A45" s="19" t="s">
        <v>21</v>
      </c>
      <c r="B45" s="17" t="s">
        <v>22</v>
      </c>
      <c r="C45" s="16"/>
      <c r="D45" s="16"/>
      <c r="E45" s="16">
        <f>E46+E57+E66+E73+E79</f>
        <v>1352838</v>
      </c>
      <c r="F45" s="16">
        <f t="shared" ref="F45:G45" si="10">F46+F57+F66+F73+F79</f>
        <v>1091741</v>
      </c>
      <c r="G45" s="16">
        <f t="shared" si="10"/>
        <v>1059756</v>
      </c>
    </row>
    <row r="46" spans="1:7" x14ac:dyDescent="0.25">
      <c r="A46" s="20" t="s">
        <v>7</v>
      </c>
      <c r="B46" s="17" t="s">
        <v>64</v>
      </c>
      <c r="C46" s="16"/>
      <c r="D46" s="16"/>
      <c r="E46" s="16">
        <f>E47+E53</f>
        <v>858784</v>
      </c>
      <c r="F46" s="16">
        <f t="shared" ref="F46:G46" si="11">F47+F53</f>
        <v>684554</v>
      </c>
      <c r="G46" s="16">
        <f t="shared" si="11"/>
        <v>702332</v>
      </c>
    </row>
    <row r="47" spans="1:7" x14ac:dyDescent="0.25">
      <c r="A47" s="21" t="s">
        <v>3</v>
      </c>
      <c r="B47" s="17" t="s">
        <v>4</v>
      </c>
      <c r="C47" s="16"/>
      <c r="D47" s="16"/>
      <c r="E47" s="16">
        <f>SUM(E48:E52)</f>
        <v>846049</v>
      </c>
      <c r="F47" s="16">
        <f t="shared" ref="F47:G47" si="12">SUM(F48:F52)</f>
        <v>675794</v>
      </c>
      <c r="G47" s="16">
        <f t="shared" si="12"/>
        <v>693572</v>
      </c>
    </row>
    <row r="48" spans="1:7" x14ac:dyDescent="0.25">
      <c r="A48" s="22" t="s">
        <v>7</v>
      </c>
      <c r="B48" s="17" t="s">
        <v>8</v>
      </c>
      <c r="C48" s="15"/>
      <c r="D48" s="15"/>
      <c r="E48" s="15">
        <v>90790</v>
      </c>
      <c r="F48" s="15">
        <v>75328</v>
      </c>
      <c r="G48" s="15">
        <v>75328</v>
      </c>
    </row>
    <row r="49" spans="1:7" x14ac:dyDescent="0.25">
      <c r="A49" s="22" t="s">
        <v>5</v>
      </c>
      <c r="B49" s="17" t="s">
        <v>6</v>
      </c>
      <c r="C49" s="15"/>
      <c r="D49" s="15"/>
      <c r="E49" s="15">
        <v>752047</v>
      </c>
      <c r="F49" s="15">
        <v>597917</v>
      </c>
      <c r="G49" s="15">
        <v>615695</v>
      </c>
    </row>
    <row r="50" spans="1:7" x14ac:dyDescent="0.25">
      <c r="A50" s="22" t="s">
        <v>9</v>
      </c>
      <c r="B50" s="17" t="s">
        <v>10</v>
      </c>
      <c r="C50" s="15"/>
      <c r="D50" s="15"/>
      <c r="E50" s="15">
        <v>558</v>
      </c>
      <c r="F50" s="15">
        <v>558</v>
      </c>
      <c r="G50" s="15">
        <v>558</v>
      </c>
    </row>
    <row r="51" spans="1:7" x14ac:dyDescent="0.25">
      <c r="A51" s="22" t="s">
        <v>11</v>
      </c>
      <c r="B51" s="17" t="s">
        <v>12</v>
      </c>
      <c r="C51" s="15"/>
      <c r="D51" s="15"/>
      <c r="E51" s="15"/>
      <c r="F51" s="15"/>
      <c r="G51" s="15"/>
    </row>
    <row r="52" spans="1:7" x14ac:dyDescent="0.25">
      <c r="A52" s="22" t="s">
        <v>23</v>
      </c>
      <c r="B52" s="17" t="s">
        <v>24</v>
      </c>
      <c r="C52" s="15"/>
      <c r="D52" s="15"/>
      <c r="E52" s="15">
        <v>2654</v>
      </c>
      <c r="F52" s="15">
        <v>1991</v>
      </c>
      <c r="G52" s="15">
        <v>1991</v>
      </c>
    </row>
    <row r="53" spans="1:7" x14ac:dyDescent="0.25">
      <c r="A53" s="21" t="s">
        <v>13</v>
      </c>
      <c r="B53" s="17" t="s">
        <v>14</v>
      </c>
      <c r="C53" s="16"/>
      <c r="D53" s="16"/>
      <c r="E53" s="16">
        <f>SUM(E54:E56)</f>
        <v>12735</v>
      </c>
      <c r="F53" s="16">
        <f t="shared" ref="F53:G53" si="13">SUM(F54:F56)</f>
        <v>8760</v>
      </c>
      <c r="G53" s="16">
        <f t="shared" si="13"/>
        <v>8760</v>
      </c>
    </row>
    <row r="54" spans="1:7" x14ac:dyDescent="0.25">
      <c r="A54" s="22" t="s">
        <v>25</v>
      </c>
      <c r="B54" s="17" t="s">
        <v>26</v>
      </c>
      <c r="C54" s="15"/>
      <c r="D54" s="15"/>
      <c r="E54" s="15"/>
      <c r="F54" s="15"/>
      <c r="G54" s="15"/>
    </row>
    <row r="55" spans="1:7" x14ac:dyDescent="0.25">
      <c r="A55" s="22" t="s">
        <v>15</v>
      </c>
      <c r="B55" s="17" t="s">
        <v>16</v>
      </c>
      <c r="C55" s="15"/>
      <c r="D55" s="15"/>
      <c r="E55" s="15">
        <v>12735</v>
      </c>
      <c r="F55" s="15">
        <v>8760</v>
      </c>
      <c r="G55" s="15">
        <v>8760</v>
      </c>
    </row>
    <row r="56" spans="1:7" x14ac:dyDescent="0.25">
      <c r="A56" s="22" t="s">
        <v>17</v>
      </c>
      <c r="B56" s="17" t="s">
        <v>18</v>
      </c>
      <c r="C56" s="15"/>
      <c r="D56" s="15"/>
      <c r="E56" s="15"/>
      <c r="F56" s="15"/>
      <c r="G56" s="15"/>
    </row>
    <row r="57" spans="1:7" x14ac:dyDescent="0.25">
      <c r="A57" s="20" t="s">
        <v>38</v>
      </c>
      <c r="B57" s="17" t="s">
        <v>57</v>
      </c>
      <c r="C57" s="16"/>
      <c r="D57" s="16"/>
      <c r="E57" s="16">
        <f>E58+E63</f>
        <v>311056</v>
      </c>
      <c r="F57" s="16">
        <f t="shared" ref="F57:G57" si="14">F58+F63</f>
        <v>311056</v>
      </c>
      <c r="G57" s="16">
        <f t="shared" si="14"/>
        <v>308938</v>
      </c>
    </row>
    <row r="58" spans="1:7" x14ac:dyDescent="0.25">
      <c r="A58" s="21" t="s">
        <v>3</v>
      </c>
      <c r="B58" s="17" t="s">
        <v>4</v>
      </c>
      <c r="C58" s="16"/>
      <c r="D58" s="16"/>
      <c r="E58" s="16">
        <f>SUM(E59:E62)</f>
        <v>299775</v>
      </c>
      <c r="F58" s="16">
        <f t="shared" ref="F58:G58" si="15">SUM(F59:F62)</f>
        <v>299775</v>
      </c>
      <c r="G58" s="16">
        <f t="shared" si="15"/>
        <v>297657</v>
      </c>
    </row>
    <row r="59" spans="1:7" x14ac:dyDescent="0.25">
      <c r="A59" s="22" t="s">
        <v>7</v>
      </c>
      <c r="B59" s="17" t="s">
        <v>8</v>
      </c>
      <c r="C59" s="15"/>
      <c r="D59" s="15"/>
      <c r="E59" s="15">
        <v>7731</v>
      </c>
      <c r="F59" s="15">
        <v>7731</v>
      </c>
      <c r="G59" s="15">
        <v>7731</v>
      </c>
    </row>
    <row r="60" spans="1:7" x14ac:dyDescent="0.25">
      <c r="A60" s="22" t="s">
        <v>5</v>
      </c>
      <c r="B60" s="17" t="s">
        <v>6</v>
      </c>
      <c r="C60" s="15"/>
      <c r="D60" s="15"/>
      <c r="E60" s="15">
        <v>291991</v>
      </c>
      <c r="F60" s="15">
        <v>291991</v>
      </c>
      <c r="G60" s="15">
        <v>289913</v>
      </c>
    </row>
    <row r="61" spans="1:7" x14ac:dyDescent="0.25">
      <c r="A61" s="22" t="s">
        <v>9</v>
      </c>
      <c r="B61" s="17" t="s">
        <v>10</v>
      </c>
      <c r="C61" s="15"/>
      <c r="D61" s="15"/>
      <c r="E61" s="15">
        <v>53</v>
      </c>
      <c r="F61" s="15">
        <v>53</v>
      </c>
      <c r="G61" s="15">
        <v>13</v>
      </c>
    </row>
    <row r="62" spans="1:7" x14ac:dyDescent="0.25">
      <c r="A62" s="22" t="s">
        <v>11</v>
      </c>
      <c r="B62" s="17" t="s">
        <v>12</v>
      </c>
      <c r="C62" s="15"/>
      <c r="D62" s="15"/>
      <c r="E62" s="15"/>
      <c r="F62" s="15"/>
      <c r="G62" s="15"/>
    </row>
    <row r="63" spans="1:7" x14ac:dyDescent="0.25">
      <c r="A63" s="21" t="s">
        <v>13</v>
      </c>
      <c r="B63" s="17" t="s">
        <v>14</v>
      </c>
      <c r="C63" s="16"/>
      <c r="D63" s="16"/>
      <c r="E63" s="16">
        <f>E65</f>
        <v>11281</v>
      </c>
      <c r="F63" s="16">
        <f t="shared" ref="F63:G63" si="16">F65</f>
        <v>11281</v>
      </c>
      <c r="G63" s="16">
        <f t="shared" si="16"/>
        <v>11281</v>
      </c>
    </row>
    <row r="64" spans="1:7" x14ac:dyDescent="0.25">
      <c r="A64" s="22" t="s">
        <v>25</v>
      </c>
      <c r="B64" s="17" t="s">
        <v>26</v>
      </c>
      <c r="C64" s="15"/>
      <c r="D64" s="15"/>
      <c r="E64" s="15"/>
      <c r="F64" s="15"/>
      <c r="G64" s="15"/>
    </row>
    <row r="65" spans="1:7" x14ac:dyDescent="0.25">
      <c r="A65" s="22" t="s">
        <v>15</v>
      </c>
      <c r="B65" s="17" t="s">
        <v>16</v>
      </c>
      <c r="C65" s="15"/>
      <c r="D65" s="15"/>
      <c r="E65" s="15">
        <v>11281</v>
      </c>
      <c r="F65" s="15">
        <v>11281</v>
      </c>
      <c r="G65" s="15">
        <v>11281</v>
      </c>
    </row>
    <row r="66" spans="1:7" x14ac:dyDescent="0.25">
      <c r="A66" s="20" t="s">
        <v>58</v>
      </c>
      <c r="B66" s="17" t="s">
        <v>59</v>
      </c>
      <c r="C66" s="16"/>
      <c r="D66" s="16"/>
      <c r="E66" s="16">
        <f>E67+E71</f>
        <v>177424</v>
      </c>
      <c r="F66" s="16">
        <f t="shared" ref="F66:G66" si="17">F67+F71</f>
        <v>90557</v>
      </c>
      <c r="G66" s="16">
        <f t="shared" si="17"/>
        <v>42912</v>
      </c>
    </row>
    <row r="67" spans="1:7" x14ac:dyDescent="0.25">
      <c r="A67" s="21" t="s">
        <v>3</v>
      </c>
      <c r="B67" s="17" t="s">
        <v>4</v>
      </c>
      <c r="C67" s="16"/>
      <c r="D67" s="16"/>
      <c r="E67" s="16">
        <f>SUM(E68:E70)</f>
        <v>175102</v>
      </c>
      <c r="F67" s="16">
        <f t="shared" ref="F67:G67" si="18">SUM(F68:F70)</f>
        <v>89097</v>
      </c>
      <c r="G67" s="16">
        <f t="shared" si="18"/>
        <v>42248</v>
      </c>
    </row>
    <row r="68" spans="1:7" x14ac:dyDescent="0.25">
      <c r="A68" s="22" t="s">
        <v>7</v>
      </c>
      <c r="B68" s="17" t="s">
        <v>8</v>
      </c>
      <c r="C68" s="15"/>
      <c r="D68" s="15"/>
      <c r="E68" s="15">
        <v>105525</v>
      </c>
      <c r="F68" s="15">
        <v>59858</v>
      </c>
      <c r="G68" s="15">
        <v>18853</v>
      </c>
    </row>
    <row r="69" spans="1:7" x14ac:dyDescent="0.25">
      <c r="A69" s="22" t="s">
        <v>5</v>
      </c>
      <c r="B69" s="17" t="s">
        <v>6</v>
      </c>
      <c r="C69" s="15"/>
      <c r="D69" s="15"/>
      <c r="E69" s="15">
        <v>64799</v>
      </c>
      <c r="F69" s="15">
        <v>24462</v>
      </c>
      <c r="G69" s="15">
        <v>23395</v>
      </c>
    </row>
    <row r="70" spans="1:7" x14ac:dyDescent="0.25">
      <c r="A70" s="22" t="s">
        <v>11</v>
      </c>
      <c r="B70" s="17" t="s">
        <v>12</v>
      </c>
      <c r="C70" s="15"/>
      <c r="D70" s="15"/>
      <c r="E70" s="15">
        <v>4778</v>
      </c>
      <c r="F70" s="15">
        <v>4777</v>
      </c>
      <c r="G70" s="15"/>
    </row>
    <row r="71" spans="1:7" x14ac:dyDescent="0.25">
      <c r="A71" s="21" t="s">
        <v>13</v>
      </c>
      <c r="B71" s="17" t="s">
        <v>14</v>
      </c>
      <c r="C71" s="16"/>
      <c r="D71" s="16"/>
      <c r="E71" s="16">
        <f>E72</f>
        <v>2322</v>
      </c>
      <c r="F71" s="16">
        <f t="shared" ref="F71:G71" si="19">F72</f>
        <v>1460</v>
      </c>
      <c r="G71" s="16">
        <f t="shared" si="19"/>
        <v>664</v>
      </c>
    </row>
    <row r="72" spans="1:7" x14ac:dyDescent="0.25">
      <c r="A72" s="22" t="s">
        <v>15</v>
      </c>
      <c r="B72" s="17" t="s">
        <v>16</v>
      </c>
      <c r="C72" s="15"/>
      <c r="D72" s="15"/>
      <c r="E72" s="15">
        <v>2322</v>
      </c>
      <c r="F72" s="15">
        <v>1460</v>
      </c>
      <c r="G72" s="15">
        <v>664</v>
      </c>
    </row>
    <row r="73" spans="1:7" x14ac:dyDescent="0.25">
      <c r="A73" s="20" t="s">
        <v>65</v>
      </c>
      <c r="B73" s="17" t="s">
        <v>66</v>
      </c>
      <c r="C73" s="16"/>
      <c r="D73" s="16"/>
      <c r="E73" s="16">
        <f>E74</f>
        <v>5309</v>
      </c>
      <c r="F73" s="16">
        <f t="shared" ref="F73:G73" si="20">F74</f>
        <v>5309</v>
      </c>
      <c r="G73" s="16">
        <f t="shared" si="20"/>
        <v>5309</v>
      </c>
    </row>
    <row r="74" spans="1:7" x14ac:dyDescent="0.25">
      <c r="A74" s="21" t="s">
        <v>3</v>
      </c>
      <c r="B74" s="17" t="s">
        <v>4</v>
      </c>
      <c r="C74" s="16"/>
      <c r="D74" s="16"/>
      <c r="E74" s="16">
        <f>E76</f>
        <v>5309</v>
      </c>
      <c r="F74" s="16">
        <f t="shared" ref="F74:G74" si="21">F76</f>
        <v>5309</v>
      </c>
      <c r="G74" s="16">
        <f t="shared" si="21"/>
        <v>5309</v>
      </c>
    </row>
    <row r="75" spans="1:7" x14ac:dyDescent="0.25">
      <c r="A75" s="22" t="s">
        <v>7</v>
      </c>
      <c r="B75" s="17" t="s">
        <v>8</v>
      </c>
      <c r="C75" s="15"/>
      <c r="D75" s="15"/>
      <c r="E75" s="15"/>
      <c r="F75" s="15"/>
      <c r="G75" s="15"/>
    </row>
    <row r="76" spans="1:7" x14ac:dyDescent="0.25">
      <c r="A76" s="22" t="s">
        <v>5</v>
      </c>
      <c r="B76" s="17" t="s">
        <v>6</v>
      </c>
      <c r="C76" s="15"/>
      <c r="D76" s="15"/>
      <c r="E76" s="15">
        <v>5309</v>
      </c>
      <c r="F76" s="15">
        <v>5309</v>
      </c>
      <c r="G76" s="15">
        <v>5309</v>
      </c>
    </row>
    <row r="77" spans="1:7" x14ac:dyDescent="0.25">
      <c r="A77" s="21" t="s">
        <v>13</v>
      </c>
      <c r="B77" s="17" t="s">
        <v>14</v>
      </c>
      <c r="C77" s="16"/>
      <c r="D77" s="16"/>
      <c r="E77" s="16"/>
      <c r="F77" s="16"/>
      <c r="G77" s="16"/>
    </row>
    <row r="78" spans="1:7" x14ac:dyDescent="0.25">
      <c r="A78" s="22" t="s">
        <v>15</v>
      </c>
      <c r="B78" s="17" t="s">
        <v>16</v>
      </c>
      <c r="C78" s="15"/>
      <c r="D78" s="15"/>
      <c r="E78" s="15"/>
      <c r="F78" s="15"/>
      <c r="G78" s="15"/>
    </row>
    <row r="79" spans="1:7" x14ac:dyDescent="0.25">
      <c r="A79" s="20" t="s">
        <v>67</v>
      </c>
      <c r="B79" s="17" t="s">
        <v>68</v>
      </c>
      <c r="C79" s="16"/>
      <c r="D79" s="16"/>
      <c r="E79" s="16">
        <f>E80</f>
        <v>265</v>
      </c>
      <c r="F79" s="16">
        <f t="shared" ref="F79:G79" si="22">F80</f>
        <v>265</v>
      </c>
      <c r="G79" s="16">
        <f t="shared" si="22"/>
        <v>265</v>
      </c>
    </row>
    <row r="80" spans="1:7" x14ac:dyDescent="0.25">
      <c r="A80" s="21" t="s">
        <v>3</v>
      </c>
      <c r="B80" s="17" t="s">
        <v>4</v>
      </c>
      <c r="C80" s="16"/>
      <c r="D80" s="16"/>
      <c r="E80" s="16">
        <f>E81</f>
        <v>265</v>
      </c>
      <c r="F80" s="16">
        <f t="shared" ref="F80:G80" si="23">F81</f>
        <v>265</v>
      </c>
      <c r="G80" s="16">
        <f t="shared" si="23"/>
        <v>265</v>
      </c>
    </row>
    <row r="81" spans="1:7" x14ac:dyDescent="0.25">
      <c r="A81" s="22" t="s">
        <v>5</v>
      </c>
      <c r="B81" s="17" t="s">
        <v>6</v>
      </c>
      <c r="C81" s="15"/>
      <c r="D81" s="15"/>
      <c r="E81" s="15">
        <v>265</v>
      </c>
      <c r="F81" s="15">
        <v>265</v>
      </c>
      <c r="G81" s="15">
        <v>265</v>
      </c>
    </row>
    <row r="82" spans="1:7" x14ac:dyDescent="0.25">
      <c r="A82" s="23" t="s">
        <v>44</v>
      </c>
      <c r="B82" s="24" t="s">
        <v>30</v>
      </c>
      <c r="C82" s="16"/>
      <c r="D82" s="16"/>
      <c r="E82" s="16">
        <f>E85</f>
        <v>288512</v>
      </c>
      <c r="F82" s="16"/>
      <c r="G82" s="16"/>
    </row>
    <row r="83" spans="1:7" x14ac:dyDescent="0.25">
      <c r="A83" s="19" t="s">
        <v>21</v>
      </c>
      <c r="B83" s="17" t="s">
        <v>22</v>
      </c>
      <c r="C83" s="16"/>
      <c r="D83" s="16"/>
      <c r="E83" s="16">
        <f>E85</f>
        <v>288512</v>
      </c>
      <c r="F83" s="16"/>
      <c r="G83" s="16"/>
    </row>
    <row r="84" spans="1:7" x14ac:dyDescent="0.25">
      <c r="A84" s="20" t="s">
        <v>62</v>
      </c>
      <c r="B84" s="17" t="s">
        <v>63</v>
      </c>
      <c r="C84" s="16"/>
      <c r="D84" s="16"/>
      <c r="E84" s="16">
        <f>E85</f>
        <v>288512</v>
      </c>
      <c r="F84" s="16"/>
      <c r="G84" s="16"/>
    </row>
    <row r="85" spans="1:7" x14ac:dyDescent="0.25">
      <c r="A85" s="21" t="s">
        <v>3</v>
      </c>
      <c r="B85" s="17" t="s">
        <v>4</v>
      </c>
      <c r="C85" s="16"/>
      <c r="D85" s="16"/>
      <c r="E85" s="16">
        <f>SUM(E86,E87,E88)</f>
        <v>288512</v>
      </c>
      <c r="F85" s="16"/>
      <c r="G85" s="16"/>
    </row>
    <row r="86" spans="1:7" x14ac:dyDescent="0.25">
      <c r="A86" s="22" t="s">
        <v>7</v>
      </c>
      <c r="B86" s="17" t="s">
        <v>8</v>
      </c>
      <c r="C86" s="15"/>
      <c r="D86" s="15"/>
      <c r="E86" s="15">
        <v>61849</v>
      </c>
      <c r="F86" s="15"/>
      <c r="G86" s="15"/>
    </row>
    <row r="87" spans="1:7" x14ac:dyDescent="0.25">
      <c r="A87" s="22" t="s">
        <v>5</v>
      </c>
      <c r="B87" s="17" t="s">
        <v>6</v>
      </c>
      <c r="C87" s="15"/>
      <c r="D87" s="15"/>
      <c r="E87" s="15">
        <v>126856</v>
      </c>
      <c r="F87" s="15"/>
      <c r="G87" s="15"/>
    </row>
    <row r="88" spans="1:7" x14ac:dyDescent="0.25">
      <c r="A88" s="22" t="s">
        <v>19</v>
      </c>
      <c r="B88" s="17" t="s">
        <v>20</v>
      </c>
      <c r="C88" s="15"/>
      <c r="D88" s="15"/>
      <c r="E88" s="15">
        <v>99807</v>
      </c>
      <c r="F88" s="15"/>
      <c r="G88" s="15"/>
    </row>
    <row r="89" spans="1:7" x14ac:dyDescent="0.25">
      <c r="A89" s="23" t="s">
        <v>45</v>
      </c>
      <c r="B89" s="24" t="s">
        <v>46</v>
      </c>
      <c r="C89" s="16"/>
      <c r="D89" s="16"/>
      <c r="E89" s="16">
        <f>E90</f>
        <v>143653.38251579175</v>
      </c>
      <c r="F89" s="16">
        <f t="shared" ref="F89:G89" si="24">F90</f>
        <v>0</v>
      </c>
      <c r="G89" s="16">
        <f t="shared" si="24"/>
        <v>0</v>
      </c>
    </row>
    <row r="90" spans="1:7" x14ac:dyDescent="0.25">
      <c r="A90" s="19" t="s">
        <v>21</v>
      </c>
      <c r="B90" s="17" t="s">
        <v>22</v>
      </c>
      <c r="C90" s="16"/>
      <c r="D90" s="16"/>
      <c r="E90" s="16">
        <f>E98+E91</f>
        <v>143653.38251579175</v>
      </c>
      <c r="F90" s="16">
        <f t="shared" ref="F90:G90" si="25">F98+F91</f>
        <v>0</v>
      </c>
      <c r="G90" s="16">
        <f t="shared" si="25"/>
        <v>0</v>
      </c>
    </row>
    <row r="91" spans="1:7" x14ac:dyDescent="0.25">
      <c r="A91" s="20">
        <v>12</v>
      </c>
      <c r="B91" s="17" t="s">
        <v>70</v>
      </c>
      <c r="C91" s="16"/>
      <c r="D91" s="16"/>
      <c r="E91" s="16">
        <f>E92+E96</f>
        <v>21548</v>
      </c>
      <c r="F91" s="16">
        <f t="shared" ref="F91:G91" si="26">F92+F96</f>
        <v>0</v>
      </c>
      <c r="G91" s="16">
        <f t="shared" si="26"/>
        <v>0</v>
      </c>
    </row>
    <row r="92" spans="1:7" x14ac:dyDescent="0.25">
      <c r="A92" s="21" t="s">
        <v>3</v>
      </c>
      <c r="B92" s="17" t="s">
        <v>4</v>
      </c>
      <c r="C92" s="16"/>
      <c r="D92" s="16"/>
      <c r="E92" s="16">
        <f>SUM(E93:E95)</f>
        <v>7831</v>
      </c>
      <c r="F92" s="16">
        <f t="shared" ref="F92:G92" si="27">SUM(F93:F95)</f>
        <v>0</v>
      </c>
      <c r="G92" s="16">
        <f t="shared" si="27"/>
        <v>0</v>
      </c>
    </row>
    <row r="93" spans="1:7" x14ac:dyDescent="0.25">
      <c r="A93" s="22" t="s">
        <v>7</v>
      </c>
      <c r="B93" s="17" t="s">
        <v>8</v>
      </c>
      <c r="C93" s="15"/>
      <c r="D93" s="15"/>
      <c r="E93" s="15">
        <v>712</v>
      </c>
      <c r="F93" s="15"/>
      <c r="G93" s="15"/>
    </row>
    <row r="94" spans="1:7" x14ac:dyDescent="0.25">
      <c r="A94" s="22" t="s">
        <v>5</v>
      </c>
      <c r="B94" s="17" t="s">
        <v>6</v>
      </c>
      <c r="C94" s="15"/>
      <c r="D94" s="15"/>
      <c r="E94" s="15">
        <v>6570</v>
      </c>
      <c r="F94" s="15"/>
      <c r="G94" s="15"/>
    </row>
    <row r="95" spans="1:7" x14ac:dyDescent="0.25">
      <c r="A95" s="22" t="s">
        <v>19</v>
      </c>
      <c r="B95" s="17" t="s">
        <v>20</v>
      </c>
      <c r="C95" s="15"/>
      <c r="D95" s="15"/>
      <c r="E95" s="15">
        <v>549</v>
      </c>
      <c r="F95" s="15"/>
      <c r="G95" s="15"/>
    </row>
    <row r="96" spans="1:7" x14ac:dyDescent="0.25">
      <c r="A96" s="22" t="s">
        <v>13</v>
      </c>
      <c r="B96" s="17" t="s">
        <v>14</v>
      </c>
      <c r="C96" s="16"/>
      <c r="D96" s="16"/>
      <c r="E96" s="16">
        <f>E97</f>
        <v>13717</v>
      </c>
      <c r="F96" s="16"/>
      <c r="G96" s="16"/>
    </row>
    <row r="97" spans="1:7" x14ac:dyDescent="0.25">
      <c r="A97" s="21" t="s">
        <v>15</v>
      </c>
      <c r="B97" s="17" t="s">
        <v>16</v>
      </c>
      <c r="C97" s="26"/>
      <c r="D97" s="26"/>
      <c r="E97" s="26">
        <v>13717</v>
      </c>
      <c r="F97" s="26"/>
      <c r="G97" s="26"/>
    </row>
    <row r="98" spans="1:7" x14ac:dyDescent="0.25">
      <c r="A98" s="20" t="s">
        <v>60</v>
      </c>
      <c r="B98" s="17" t="s">
        <v>61</v>
      </c>
      <c r="C98" s="16"/>
      <c r="D98" s="16"/>
      <c r="E98" s="16">
        <f>E99+E103</f>
        <v>122105.38251579175</v>
      </c>
      <c r="F98" s="16">
        <f t="shared" ref="F98:G98" si="28">F99+F103</f>
        <v>0</v>
      </c>
      <c r="G98" s="16">
        <f t="shared" si="28"/>
        <v>0</v>
      </c>
    </row>
    <row r="99" spans="1:7" x14ac:dyDescent="0.25">
      <c r="A99" s="21" t="s">
        <v>3</v>
      </c>
      <c r="B99" s="17" t="s">
        <v>4</v>
      </c>
      <c r="C99" s="16"/>
      <c r="D99" s="16"/>
      <c r="E99" s="16">
        <f>SUM(E100:E102)</f>
        <v>44373.382515791738</v>
      </c>
      <c r="F99" s="16">
        <f t="shared" ref="F99:G99" si="29">SUM(F100:F102)</f>
        <v>0</v>
      </c>
      <c r="G99" s="16">
        <f t="shared" si="29"/>
        <v>0</v>
      </c>
    </row>
    <row r="100" spans="1:7" x14ac:dyDescent="0.25">
      <c r="A100" s="22" t="s">
        <v>7</v>
      </c>
      <c r="B100" s="17" t="s">
        <v>8</v>
      </c>
      <c r="C100" s="15"/>
      <c r="D100" s="15"/>
      <c r="E100" s="15">
        <v>4032.8790223021142</v>
      </c>
      <c r="F100" s="15"/>
      <c r="G100" s="15"/>
    </row>
    <row r="101" spans="1:7" x14ac:dyDescent="0.25">
      <c r="A101" s="22" t="s">
        <v>5</v>
      </c>
      <c r="B101" s="17" t="s">
        <v>6</v>
      </c>
      <c r="C101" s="15"/>
      <c r="D101" s="15"/>
      <c r="E101" s="15">
        <v>37231.8015111516</v>
      </c>
      <c r="F101" s="15"/>
      <c r="G101" s="15"/>
    </row>
    <row r="102" spans="1:7" x14ac:dyDescent="0.25">
      <c r="A102" s="22" t="s">
        <v>19</v>
      </c>
      <c r="B102" s="17" t="s">
        <v>20</v>
      </c>
      <c r="C102" s="15"/>
      <c r="D102" s="15"/>
      <c r="E102" s="15">
        <v>3108.7019823380224</v>
      </c>
      <c r="F102" s="15"/>
      <c r="G102" s="15"/>
    </row>
    <row r="103" spans="1:7" x14ac:dyDescent="0.25">
      <c r="A103" s="22" t="s">
        <v>13</v>
      </c>
      <c r="B103" s="17" t="s">
        <v>14</v>
      </c>
      <c r="C103" s="16"/>
      <c r="D103" s="16"/>
      <c r="E103" s="16">
        <f>E104</f>
        <v>77732</v>
      </c>
      <c r="F103" s="16"/>
      <c r="G103" s="16"/>
    </row>
    <row r="104" spans="1:7" x14ac:dyDescent="0.25">
      <c r="A104" s="21" t="s">
        <v>15</v>
      </c>
      <c r="B104" s="17" t="s">
        <v>16</v>
      </c>
      <c r="C104" s="26"/>
      <c r="D104" s="26"/>
      <c r="E104" s="26">
        <v>77732</v>
      </c>
      <c r="F104" s="26"/>
      <c r="G104" s="26"/>
    </row>
    <row r="105" spans="1:7" x14ac:dyDescent="0.25">
      <c r="A105" s="23" t="s">
        <v>35</v>
      </c>
      <c r="B105" s="24" t="s">
        <v>27</v>
      </c>
      <c r="C105" s="16"/>
      <c r="D105" s="16"/>
      <c r="E105" s="16">
        <f>E108</f>
        <v>13286.738060399999</v>
      </c>
      <c r="F105" s="16">
        <f t="shared" ref="F105:G105" si="30">F108</f>
        <v>13286.738060399999</v>
      </c>
      <c r="G105" s="16">
        <f t="shared" si="30"/>
        <v>13286.738060399999</v>
      </c>
    </row>
    <row r="106" spans="1:7" x14ac:dyDescent="0.25">
      <c r="A106" s="19" t="s">
        <v>21</v>
      </c>
      <c r="B106" s="17" t="s">
        <v>22</v>
      </c>
      <c r="C106" s="16"/>
      <c r="D106" s="16"/>
      <c r="E106" s="16">
        <f>E108</f>
        <v>13286.738060399999</v>
      </c>
      <c r="F106" s="16">
        <f t="shared" ref="F106:G106" si="31">F108</f>
        <v>13286.738060399999</v>
      </c>
      <c r="G106" s="16">
        <f t="shared" si="31"/>
        <v>13286.738060399999</v>
      </c>
    </row>
    <row r="107" spans="1:7" x14ac:dyDescent="0.25">
      <c r="A107" s="20" t="s">
        <v>54</v>
      </c>
      <c r="B107" s="17" t="s">
        <v>55</v>
      </c>
      <c r="C107" s="16"/>
      <c r="D107" s="16"/>
      <c r="E107" s="16">
        <f>E108</f>
        <v>13286.738060399999</v>
      </c>
      <c r="F107" s="16">
        <f t="shared" ref="F107:G107" si="32">F108</f>
        <v>13286.738060399999</v>
      </c>
      <c r="G107" s="16">
        <f t="shared" si="32"/>
        <v>13286.738060399999</v>
      </c>
    </row>
    <row r="108" spans="1:7" x14ac:dyDescent="0.25">
      <c r="A108" s="21" t="s">
        <v>3</v>
      </c>
      <c r="B108" s="17" t="s">
        <v>4</v>
      </c>
      <c r="C108" s="16"/>
      <c r="D108" s="16"/>
      <c r="E108" s="16">
        <f>SUM(E109:E111)</f>
        <v>13286.738060399999</v>
      </c>
      <c r="F108" s="16">
        <f>SUM(F109:F111)</f>
        <v>13286.738060399999</v>
      </c>
      <c r="G108" s="16">
        <f>SUM(G109:G111)</f>
        <v>13286.738060399999</v>
      </c>
    </row>
    <row r="109" spans="1:7" x14ac:dyDescent="0.25">
      <c r="A109" s="22" t="s">
        <v>7</v>
      </c>
      <c r="B109" s="17" t="s">
        <v>8</v>
      </c>
      <c r="C109" s="15"/>
      <c r="D109" s="15"/>
      <c r="E109" s="15">
        <v>7948.7635711999992</v>
      </c>
      <c r="F109" s="15">
        <v>7948.7635711999992</v>
      </c>
      <c r="G109" s="15">
        <v>7948.7635711999992</v>
      </c>
    </row>
    <row r="110" spans="1:7" x14ac:dyDescent="0.25">
      <c r="A110" s="22" t="s">
        <v>5</v>
      </c>
      <c r="B110" s="17" t="s">
        <v>6</v>
      </c>
      <c r="C110" s="15"/>
      <c r="D110" s="15"/>
      <c r="E110" s="15">
        <v>3128.3950868000002</v>
      </c>
      <c r="F110" s="15">
        <v>3128.3950868000002</v>
      </c>
      <c r="G110" s="15">
        <v>3128.3950868000002</v>
      </c>
    </row>
    <row r="111" spans="1:7" x14ac:dyDescent="0.25">
      <c r="A111" s="22" t="s">
        <v>9</v>
      </c>
      <c r="B111" s="17" t="s">
        <v>10</v>
      </c>
      <c r="C111" s="15"/>
      <c r="D111" s="15"/>
      <c r="E111" s="15">
        <v>2209.5794023999997</v>
      </c>
      <c r="F111" s="15">
        <v>2209.5794023999997</v>
      </c>
      <c r="G111" s="15">
        <v>2209.5794023999997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FGAG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Ante Tolj</cp:lastModifiedBy>
  <dcterms:created xsi:type="dcterms:W3CDTF">2022-09-23T10:37:40Z</dcterms:created>
  <dcterms:modified xsi:type="dcterms:W3CDTF">2022-12-04T08:06:07Z</dcterms:modified>
</cp:coreProperties>
</file>